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3.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F:\"/>
    </mc:Choice>
  </mc:AlternateContent>
  <workbookProtection workbookAlgorithmName="SHA-512" workbookHashValue="rjzZKR2xFLSurtn2W/FDgowKWoeOtVrvnfX8wS/LprgyKrp5rurb0112B4MudY2ZPbDT8gslDtmpd6+GzGwkwQ==" workbookSaltValue="lOcnBS3VoTzvx0PxDKKhXw==" workbookSpinCount="100000" lockStructure="1"/>
  <bookViews>
    <workbookView xWindow="0" yWindow="0" windowWidth="15525" windowHeight="5400" tabRatio="772" activeTab="1"/>
  </bookViews>
  <sheets>
    <sheet name="Instructions" sheetId="11" r:id="rId1"/>
    <sheet name="A-Initial report" sheetId="9" r:id="rId2"/>
    <sheet name="B-Intermediate reports" sheetId="13" r:id="rId3"/>
    <sheet name="C-Final report-no major rec" sheetId="12" r:id="rId4"/>
    <sheet name="Explanatory notes" sheetId="17" r:id="rId5"/>
    <sheet name="Results" sheetId="18" state="hidden" r:id="rId6"/>
  </sheets>
  <definedNames>
    <definedName name="_xlnm._FilterDatabase" localSheetId="5" hidden="1">Results!$A$1:$Q$357</definedName>
    <definedName name="_ftn1" localSheetId="1">'A-Initial report'!#REF!</definedName>
    <definedName name="_ftn1" localSheetId="2">'B-Intermediate reports'!#REF!</definedName>
    <definedName name="_ftn1" localSheetId="3">'C-Final report-no major rec'!#REF!</definedName>
    <definedName name="_ftn1" localSheetId="4">'Explanatory notes'!#REF!</definedName>
    <definedName name="_ftn1" localSheetId="0">Instructions!#REF!</definedName>
    <definedName name="_ftnref1" localSheetId="1">'A-Initial report'!#REF!</definedName>
    <definedName name="_ftnref1" localSheetId="2">'B-Intermediate reports'!#REF!</definedName>
    <definedName name="_ftnref1" localSheetId="3">'C-Final report-no major rec'!#REF!</definedName>
    <definedName name="_ftnref1" localSheetId="4">'Explanatory notes'!#REF!</definedName>
    <definedName name="_ftnref1" localSheetId="0">Instructions!#REF!</definedName>
    <definedName name="_Toc259199319" localSheetId="1">'A-Initial report'!$B$6</definedName>
    <definedName name="_Toc259199319" localSheetId="2">'B-Intermediate reports'!$B$7</definedName>
    <definedName name="_Toc259199319" localSheetId="3">'C-Final report-no major rec'!$B$10</definedName>
    <definedName name="_Toc259199319" localSheetId="4">'Explanatory notes'!#REF!</definedName>
    <definedName name="_Toc259199319" localSheetId="0">Instructions!$C$16</definedName>
    <definedName name="_xlnm.Print_Area" localSheetId="1">'A-Initial report'!$A$1:$L$37</definedName>
    <definedName name="_xlnm.Print_Area" localSheetId="2">'B-Intermediate reports'!$A$1:$L$96</definedName>
    <definedName name="_xlnm.Print_Area" localSheetId="3">'C-Final report-no major rec'!$A$1:$L$33</definedName>
    <definedName name="_xlnm.Print_Area" localSheetId="4">'Explanatory notes'!$A$1:$L$138</definedName>
    <definedName name="_xlnm.Print_Area" localSheetId="0">Instructions!$B$1:$E$16</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P129" i="18" l="1"/>
  <c r="M26" i="18" l="1"/>
  <c r="M283" i="18" l="1"/>
  <c r="M280" i="18"/>
  <c r="M209" i="18"/>
  <c r="M104" i="18"/>
  <c r="M99" i="18"/>
  <c r="M96" i="18"/>
  <c r="M30" i="18"/>
  <c r="M2" i="18"/>
  <c r="Q293" i="18" l="1"/>
  <c r="Q292" i="18"/>
  <c r="Q290" i="18"/>
  <c r="Q289" i="18"/>
  <c r="Q285" i="18"/>
  <c r="Q284" i="18"/>
  <c r="Q212" i="18"/>
  <c r="Q211" i="18"/>
  <c r="Q208" i="18"/>
  <c r="Q207" i="18"/>
  <c r="Q203" i="18"/>
  <c r="Q147" i="18"/>
  <c r="Q146" i="18"/>
  <c r="Q144" i="18"/>
  <c r="Q143" i="18"/>
  <c r="Q204" i="18"/>
  <c r="P282" i="18" l="1"/>
  <c r="P94" i="18"/>
  <c r="P4" i="18"/>
  <c r="P3" i="18"/>
  <c r="P27" i="18"/>
  <c r="P95" i="18"/>
  <c r="P28" i="18"/>
  <c r="C28" i="18"/>
  <c r="D28" i="18"/>
  <c r="G28" i="18"/>
  <c r="O136" i="18" l="1"/>
  <c r="O133" i="18"/>
  <c r="O117" i="18"/>
  <c r="P281" i="18" l="1"/>
  <c r="C280" i="18"/>
  <c r="D280" i="18"/>
  <c r="G280" i="18"/>
  <c r="C281" i="18"/>
  <c r="D281" i="18"/>
  <c r="G281" i="18"/>
  <c r="C3" i="18" l="1"/>
  <c r="C4" i="18"/>
  <c r="C5" i="18"/>
  <c r="C6" i="18"/>
  <c r="C7" i="18"/>
  <c r="C8" i="18"/>
  <c r="C9" i="18"/>
  <c r="C10" i="18"/>
  <c r="C11" i="18"/>
  <c r="C12" i="18"/>
  <c r="C13" i="18"/>
  <c r="C14" i="18"/>
  <c r="C15" i="18"/>
  <c r="C16" i="18"/>
  <c r="C17" i="18"/>
  <c r="C18" i="18"/>
  <c r="C19" i="18"/>
  <c r="C20" i="18"/>
  <c r="C21" i="18"/>
  <c r="C22" i="18"/>
  <c r="C23" i="18"/>
  <c r="C24" i="18"/>
  <c r="C25" i="18"/>
  <c r="C26" i="18"/>
  <c r="C27"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7" i="18"/>
  <c r="C198" i="18"/>
  <c r="C199" i="18"/>
  <c r="C200" i="18"/>
  <c r="C201" i="18"/>
  <c r="C202" i="18"/>
  <c r="C203" i="18"/>
  <c r="C204" i="18"/>
  <c r="C205" i="18"/>
  <c r="C206" i="18"/>
  <c r="C207" i="18"/>
  <c r="C208" i="18"/>
  <c r="C209" i="18"/>
  <c r="C210" i="18"/>
  <c r="C211" i="18"/>
  <c r="C212" i="18"/>
  <c r="C213" i="18"/>
  <c r="C214" i="18"/>
  <c r="C215" i="18"/>
  <c r="C216" i="18"/>
  <c r="C217" i="18"/>
  <c r="C218" i="18"/>
  <c r="C219" i="18"/>
  <c r="C220" i="18"/>
  <c r="C221" i="18"/>
  <c r="C222" i="18"/>
  <c r="C223" i="18"/>
  <c r="C224" i="18"/>
  <c r="C225" i="18"/>
  <c r="C226" i="18"/>
  <c r="C227" i="18"/>
  <c r="C228" i="18"/>
  <c r="C229" i="18"/>
  <c r="C230" i="18"/>
  <c r="C231" i="18"/>
  <c r="C232" i="18"/>
  <c r="C233" i="18"/>
  <c r="C234" i="18"/>
  <c r="C235" i="18"/>
  <c r="C236" i="18"/>
  <c r="C237" i="18"/>
  <c r="C238" i="18"/>
  <c r="C239" i="18"/>
  <c r="C240" i="18"/>
  <c r="C241" i="18"/>
  <c r="C242" i="18"/>
  <c r="C243" i="18"/>
  <c r="C244" i="18"/>
  <c r="C245" i="18"/>
  <c r="C246" i="18"/>
  <c r="C247" i="18"/>
  <c r="C248" i="18"/>
  <c r="C249" i="18"/>
  <c r="C250" i="18"/>
  <c r="C251" i="18"/>
  <c r="C252" i="18"/>
  <c r="C253" i="18"/>
  <c r="C254" i="18"/>
  <c r="C255" i="18"/>
  <c r="C256" i="18"/>
  <c r="C257" i="18"/>
  <c r="C258" i="18"/>
  <c r="C259" i="18"/>
  <c r="C260" i="18"/>
  <c r="C261" i="18"/>
  <c r="C262" i="18"/>
  <c r="C263" i="18"/>
  <c r="C264" i="18"/>
  <c r="C265" i="18"/>
  <c r="C266" i="18"/>
  <c r="C267" i="18"/>
  <c r="C268" i="18"/>
  <c r="C269" i="18"/>
  <c r="C270" i="18"/>
  <c r="C271" i="18"/>
  <c r="C272" i="18"/>
  <c r="C273" i="18"/>
  <c r="C274" i="18"/>
  <c r="C275" i="18"/>
  <c r="C276" i="18"/>
  <c r="C277" i="18"/>
  <c r="C278" i="18"/>
  <c r="C279" i="18"/>
  <c r="C282" i="18"/>
  <c r="C283" i="18"/>
  <c r="C284" i="18"/>
  <c r="C285" i="18"/>
  <c r="C286" i="18"/>
  <c r="C287" i="18"/>
  <c r="C288" i="18"/>
  <c r="C289" i="18"/>
  <c r="C290" i="18"/>
  <c r="C291" i="18"/>
  <c r="C292" i="18"/>
  <c r="C293" i="18"/>
  <c r="C294" i="18"/>
  <c r="C295" i="18"/>
  <c r="C296" i="18"/>
  <c r="C297" i="18"/>
  <c r="C298" i="18"/>
  <c r="C299" i="18"/>
  <c r="C300" i="18"/>
  <c r="C301" i="18"/>
  <c r="C302" i="18"/>
  <c r="C303" i="18"/>
  <c r="C304" i="18"/>
  <c r="C305" i="18"/>
  <c r="C306" i="18"/>
  <c r="C307" i="18"/>
  <c r="C308" i="18"/>
  <c r="C309" i="18"/>
  <c r="C310" i="18"/>
  <c r="C311" i="18"/>
  <c r="C312" i="18"/>
  <c r="C313" i="18"/>
  <c r="C314" i="18"/>
  <c r="C315" i="18"/>
  <c r="C316" i="18"/>
  <c r="C317" i="18"/>
  <c r="C318" i="18"/>
  <c r="C319" i="18"/>
  <c r="C320" i="18"/>
  <c r="C321" i="18"/>
  <c r="C322" i="18"/>
  <c r="C323" i="18"/>
  <c r="C324" i="18"/>
  <c r="C325" i="18"/>
  <c r="C326" i="18"/>
  <c r="C327" i="18"/>
  <c r="C328" i="18"/>
  <c r="C329" i="18"/>
  <c r="C330" i="18"/>
  <c r="C331" i="18"/>
  <c r="C332" i="18"/>
  <c r="C333" i="18"/>
  <c r="C334" i="18"/>
  <c r="C335" i="18"/>
  <c r="C336" i="18"/>
  <c r="C337" i="18"/>
  <c r="C338" i="18"/>
  <c r="C339" i="18"/>
  <c r="C340" i="18"/>
  <c r="C341" i="18"/>
  <c r="C342" i="18"/>
  <c r="C343" i="18"/>
  <c r="C344" i="18"/>
  <c r="C345" i="18"/>
  <c r="C346" i="18"/>
  <c r="C347" i="18"/>
  <c r="C348" i="18"/>
  <c r="C349" i="18"/>
  <c r="C350" i="18"/>
  <c r="C351" i="18"/>
  <c r="C352" i="18"/>
  <c r="C353" i="18"/>
  <c r="C354" i="18"/>
  <c r="C355" i="18"/>
  <c r="C356" i="18"/>
  <c r="C357" i="18"/>
  <c r="D3" i="18"/>
  <c r="D4" i="18"/>
  <c r="D5" i="18"/>
  <c r="D6" i="18"/>
  <c r="D7" i="18"/>
  <c r="D8" i="18"/>
  <c r="D9" i="18"/>
  <c r="D10" i="18"/>
  <c r="D11" i="18"/>
  <c r="D12" i="18"/>
  <c r="D13" i="18"/>
  <c r="D14" i="18"/>
  <c r="D15" i="18"/>
  <c r="D16" i="18"/>
  <c r="D17" i="18"/>
  <c r="D18" i="18"/>
  <c r="D19" i="18"/>
  <c r="D20" i="18"/>
  <c r="D21" i="18"/>
  <c r="D22" i="18"/>
  <c r="D23" i="18"/>
  <c r="D24" i="18"/>
  <c r="D25" i="18"/>
  <c r="D26" i="18"/>
  <c r="D27"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102" i="18"/>
  <c r="D103" i="18"/>
  <c r="D104" i="18"/>
  <c r="D105" i="18"/>
  <c r="D106" i="18"/>
  <c r="D107" i="18"/>
  <c r="D108" i="18"/>
  <c r="D109" i="18"/>
  <c r="D110" i="18"/>
  <c r="D111" i="18"/>
  <c r="D112" i="18"/>
  <c r="D113" i="18"/>
  <c r="D114" i="18"/>
  <c r="D115" i="18"/>
  <c r="D116" i="18"/>
  <c r="D117" i="18"/>
  <c r="D118" i="18"/>
  <c r="D119" i="18"/>
  <c r="D120" i="18"/>
  <c r="D121" i="18"/>
  <c r="D122" i="18"/>
  <c r="D123" i="18"/>
  <c r="D124" i="18"/>
  <c r="D125" i="18"/>
  <c r="D126" i="18"/>
  <c r="D127" i="18"/>
  <c r="D128" i="18"/>
  <c r="D129" i="18"/>
  <c r="D130" i="18"/>
  <c r="D131" i="18"/>
  <c r="D132" i="18"/>
  <c r="D133" i="18"/>
  <c r="D134" i="18"/>
  <c r="D135" i="18"/>
  <c r="D136" i="18"/>
  <c r="D137" i="18"/>
  <c r="D138" i="18"/>
  <c r="D139" i="18"/>
  <c r="D140" i="18"/>
  <c r="D141" i="18"/>
  <c r="D142" i="18"/>
  <c r="D143" i="18"/>
  <c r="D144" i="18"/>
  <c r="D145" i="18"/>
  <c r="D146" i="18"/>
  <c r="D147" i="18"/>
  <c r="D148" i="18"/>
  <c r="D149" i="18"/>
  <c r="D150" i="18"/>
  <c r="D151" i="18"/>
  <c r="D152" i="18"/>
  <c r="D153" i="18"/>
  <c r="D154" i="18"/>
  <c r="D155" i="18"/>
  <c r="D156" i="18"/>
  <c r="D157" i="18"/>
  <c r="D158" i="18"/>
  <c r="D159" i="18"/>
  <c r="D160" i="18"/>
  <c r="D161" i="18"/>
  <c r="D162" i="18"/>
  <c r="D163" i="18"/>
  <c r="D164" i="18"/>
  <c r="D165" i="18"/>
  <c r="D166" i="18"/>
  <c r="D167" i="18"/>
  <c r="D168" i="18"/>
  <c r="D169" i="18"/>
  <c r="D170" i="18"/>
  <c r="D171" i="18"/>
  <c r="D172" i="18"/>
  <c r="D173" i="18"/>
  <c r="D174" i="18"/>
  <c r="D175" i="18"/>
  <c r="D176" i="18"/>
  <c r="D177" i="18"/>
  <c r="D178" i="18"/>
  <c r="D179" i="18"/>
  <c r="D180" i="18"/>
  <c r="D181" i="18"/>
  <c r="D182" i="18"/>
  <c r="D183" i="18"/>
  <c r="D184" i="18"/>
  <c r="D185" i="18"/>
  <c r="D186" i="18"/>
  <c r="D187" i="18"/>
  <c r="D188" i="18"/>
  <c r="D189" i="18"/>
  <c r="D190" i="18"/>
  <c r="D191" i="18"/>
  <c r="D192" i="18"/>
  <c r="D193" i="18"/>
  <c r="D194" i="18"/>
  <c r="D195" i="18"/>
  <c r="D196" i="18"/>
  <c r="D197" i="18"/>
  <c r="D198" i="18"/>
  <c r="D199" i="18"/>
  <c r="D200" i="18"/>
  <c r="D201" i="18"/>
  <c r="D202" i="18"/>
  <c r="D203" i="18"/>
  <c r="D204" i="18"/>
  <c r="D205" i="18"/>
  <c r="D206" i="18"/>
  <c r="D207" i="18"/>
  <c r="D208" i="18"/>
  <c r="D209" i="18"/>
  <c r="D210" i="18"/>
  <c r="D211" i="18"/>
  <c r="D212" i="18"/>
  <c r="D213" i="18"/>
  <c r="D214" i="18"/>
  <c r="D215" i="18"/>
  <c r="D216" i="18"/>
  <c r="D217" i="18"/>
  <c r="D218" i="18"/>
  <c r="D219" i="18"/>
  <c r="D220" i="18"/>
  <c r="D221" i="18"/>
  <c r="D222" i="18"/>
  <c r="D223" i="18"/>
  <c r="D224" i="18"/>
  <c r="D225" i="18"/>
  <c r="D226" i="18"/>
  <c r="D227" i="18"/>
  <c r="D228" i="18"/>
  <c r="D229" i="18"/>
  <c r="D230" i="18"/>
  <c r="D231" i="18"/>
  <c r="D232" i="18"/>
  <c r="D233" i="18"/>
  <c r="D234" i="18"/>
  <c r="D235" i="18"/>
  <c r="D236" i="18"/>
  <c r="D237" i="18"/>
  <c r="D238" i="18"/>
  <c r="D239" i="18"/>
  <c r="D240" i="18"/>
  <c r="D241" i="18"/>
  <c r="D242" i="18"/>
  <c r="D243" i="18"/>
  <c r="D244" i="18"/>
  <c r="D245" i="18"/>
  <c r="D246" i="18"/>
  <c r="D247" i="18"/>
  <c r="D248" i="18"/>
  <c r="D249" i="18"/>
  <c r="D250" i="18"/>
  <c r="D251" i="18"/>
  <c r="D252" i="18"/>
  <c r="D253" i="18"/>
  <c r="D254" i="18"/>
  <c r="D255" i="18"/>
  <c r="D256" i="18"/>
  <c r="D257" i="18"/>
  <c r="D258" i="18"/>
  <c r="D259" i="18"/>
  <c r="D260" i="18"/>
  <c r="D261" i="18"/>
  <c r="D262" i="18"/>
  <c r="D263" i="18"/>
  <c r="D264" i="18"/>
  <c r="D265" i="18"/>
  <c r="D266" i="18"/>
  <c r="D267" i="18"/>
  <c r="D268" i="18"/>
  <c r="D269" i="18"/>
  <c r="D270" i="18"/>
  <c r="D271" i="18"/>
  <c r="D272" i="18"/>
  <c r="D273" i="18"/>
  <c r="D274" i="18"/>
  <c r="D275" i="18"/>
  <c r="D276" i="18"/>
  <c r="D277" i="18"/>
  <c r="D278" i="18"/>
  <c r="D279" i="18"/>
  <c r="D282" i="18"/>
  <c r="D283" i="18"/>
  <c r="D284" i="18"/>
  <c r="D285" i="18"/>
  <c r="D286" i="18"/>
  <c r="D287" i="18"/>
  <c r="D288" i="18"/>
  <c r="D289" i="18"/>
  <c r="D290" i="18"/>
  <c r="D291" i="18"/>
  <c r="D292" i="18"/>
  <c r="D293" i="18"/>
  <c r="D294" i="18"/>
  <c r="D295" i="18"/>
  <c r="D296" i="18"/>
  <c r="D297" i="18"/>
  <c r="D298" i="18"/>
  <c r="D299" i="18"/>
  <c r="D300" i="18"/>
  <c r="D301" i="18"/>
  <c r="D302" i="18"/>
  <c r="D303" i="18"/>
  <c r="D304" i="18"/>
  <c r="D305" i="18"/>
  <c r="D306" i="18"/>
  <c r="D307" i="18"/>
  <c r="D308" i="18"/>
  <c r="D309" i="18"/>
  <c r="D310" i="18"/>
  <c r="D311" i="18"/>
  <c r="D312" i="18"/>
  <c r="D313" i="18"/>
  <c r="D314" i="18"/>
  <c r="D315" i="18"/>
  <c r="D316" i="18"/>
  <c r="D317" i="18"/>
  <c r="D318" i="18"/>
  <c r="D319" i="18"/>
  <c r="D320" i="18"/>
  <c r="D321" i="18"/>
  <c r="D322" i="18"/>
  <c r="D323" i="18"/>
  <c r="D324" i="18"/>
  <c r="D325" i="18"/>
  <c r="D326" i="18"/>
  <c r="D327" i="18"/>
  <c r="D328" i="18"/>
  <c r="D329" i="18"/>
  <c r="D330" i="18"/>
  <c r="D331" i="18"/>
  <c r="D332" i="18"/>
  <c r="D333" i="18"/>
  <c r="D334" i="18"/>
  <c r="D335" i="18"/>
  <c r="D336" i="18"/>
  <c r="D337" i="18"/>
  <c r="D338" i="18"/>
  <c r="D339" i="18"/>
  <c r="D340" i="18"/>
  <c r="D341" i="18"/>
  <c r="D342" i="18"/>
  <c r="D343" i="18"/>
  <c r="D344" i="18"/>
  <c r="D345" i="18"/>
  <c r="D346" i="18"/>
  <c r="D347" i="18"/>
  <c r="D348" i="18"/>
  <c r="D349" i="18"/>
  <c r="D350" i="18"/>
  <c r="D351" i="18"/>
  <c r="D352" i="18"/>
  <c r="D353" i="18"/>
  <c r="D354" i="18"/>
  <c r="D355" i="18"/>
  <c r="D356" i="18"/>
  <c r="D357" i="18"/>
  <c r="G3" i="18"/>
  <c r="G4" i="18"/>
  <c r="G5" i="18"/>
  <c r="G6" i="18"/>
  <c r="G7" i="18"/>
  <c r="G8" i="18"/>
  <c r="G9" i="18"/>
  <c r="G10" i="18"/>
  <c r="G11" i="18"/>
  <c r="G12" i="18"/>
  <c r="G13" i="18"/>
  <c r="G14" i="18"/>
  <c r="G15" i="18"/>
  <c r="G16" i="18"/>
  <c r="G17" i="18"/>
  <c r="G18" i="18"/>
  <c r="G19" i="18"/>
  <c r="G20" i="18"/>
  <c r="G21" i="18"/>
  <c r="G22" i="18"/>
  <c r="G23" i="18"/>
  <c r="G24" i="18"/>
  <c r="G25" i="18"/>
  <c r="G26" i="18"/>
  <c r="G27"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76" i="18"/>
  <c r="G77" i="18"/>
  <c r="G78" i="18"/>
  <c r="G79" i="18"/>
  <c r="G80" i="18"/>
  <c r="G81" i="18"/>
  <c r="G82" i="18"/>
  <c r="G83" i="18"/>
  <c r="G84" i="18"/>
  <c r="G85" i="18"/>
  <c r="G86" i="18"/>
  <c r="G87" i="18"/>
  <c r="G88" i="18"/>
  <c r="G89" i="18"/>
  <c r="G90" i="18"/>
  <c r="G91" i="18"/>
  <c r="G92" i="18"/>
  <c r="G93" i="18"/>
  <c r="G94" i="18"/>
  <c r="G95" i="18"/>
  <c r="G96" i="18"/>
  <c r="G97" i="18"/>
  <c r="G98" i="18"/>
  <c r="G99" i="18"/>
  <c r="G100" i="18"/>
  <c r="G101" i="18"/>
  <c r="G102" i="18"/>
  <c r="G103" i="18"/>
  <c r="G104" i="18"/>
  <c r="G105" i="18"/>
  <c r="G106" i="18"/>
  <c r="G107" i="18"/>
  <c r="G108" i="18"/>
  <c r="G109" i="18"/>
  <c r="G110" i="18"/>
  <c r="G111" i="18"/>
  <c r="G112" i="18"/>
  <c r="G113" i="18"/>
  <c r="G114" i="18"/>
  <c r="G115" i="18"/>
  <c r="G116" i="18"/>
  <c r="G117" i="18"/>
  <c r="G118" i="18"/>
  <c r="G119" i="18"/>
  <c r="G120" i="18"/>
  <c r="G121" i="18"/>
  <c r="G122" i="18"/>
  <c r="G123" i="18"/>
  <c r="G124" i="18"/>
  <c r="G125" i="18"/>
  <c r="G126" i="18"/>
  <c r="G127" i="18"/>
  <c r="G128" i="18"/>
  <c r="G129" i="18"/>
  <c r="G130" i="18"/>
  <c r="G131" i="18"/>
  <c r="G132" i="18"/>
  <c r="G133" i="18"/>
  <c r="G134" i="18"/>
  <c r="G135" i="18"/>
  <c r="G136" i="18"/>
  <c r="G137" i="18"/>
  <c r="G138" i="18"/>
  <c r="G139" i="18"/>
  <c r="G140" i="18"/>
  <c r="G141" i="18"/>
  <c r="G142" i="18"/>
  <c r="G143" i="18"/>
  <c r="G144" i="18"/>
  <c r="G145" i="18"/>
  <c r="G146" i="18"/>
  <c r="G147" i="18"/>
  <c r="G148" i="18"/>
  <c r="G149" i="18"/>
  <c r="G150" i="18"/>
  <c r="G151" i="18"/>
  <c r="G152" i="18"/>
  <c r="G153" i="18"/>
  <c r="G154" i="18"/>
  <c r="G155" i="18"/>
  <c r="G156" i="18"/>
  <c r="G157" i="18"/>
  <c r="G158" i="18"/>
  <c r="G159" i="18"/>
  <c r="G160" i="18"/>
  <c r="G161" i="18"/>
  <c r="G162" i="18"/>
  <c r="G163" i="18"/>
  <c r="G164" i="18"/>
  <c r="G165" i="18"/>
  <c r="G166" i="18"/>
  <c r="G167" i="18"/>
  <c r="G168" i="18"/>
  <c r="G169" i="18"/>
  <c r="G170" i="18"/>
  <c r="G171" i="18"/>
  <c r="G172" i="18"/>
  <c r="G173" i="18"/>
  <c r="G174" i="18"/>
  <c r="G175" i="18"/>
  <c r="G176" i="18"/>
  <c r="G177" i="18"/>
  <c r="G178" i="18"/>
  <c r="G179" i="18"/>
  <c r="G180" i="18"/>
  <c r="G181" i="18"/>
  <c r="G182" i="18"/>
  <c r="G183" i="18"/>
  <c r="G184" i="18"/>
  <c r="G185" i="18"/>
  <c r="G186" i="18"/>
  <c r="G187" i="18"/>
  <c r="G188" i="18"/>
  <c r="G189" i="18"/>
  <c r="G190" i="18"/>
  <c r="G191" i="18"/>
  <c r="G192" i="18"/>
  <c r="G193" i="18"/>
  <c r="G194" i="18"/>
  <c r="G195" i="18"/>
  <c r="G196" i="18"/>
  <c r="G197" i="18"/>
  <c r="G198" i="18"/>
  <c r="G199" i="18"/>
  <c r="G200" i="18"/>
  <c r="G201" i="18"/>
  <c r="G202" i="18"/>
  <c r="G203" i="18"/>
  <c r="G204" i="18"/>
  <c r="G205" i="18"/>
  <c r="G206" i="18"/>
  <c r="G207" i="18"/>
  <c r="G208" i="18"/>
  <c r="G209" i="18"/>
  <c r="G210" i="18"/>
  <c r="G211" i="18"/>
  <c r="G212" i="18"/>
  <c r="G213" i="18"/>
  <c r="G214" i="18"/>
  <c r="G215" i="18"/>
  <c r="G216" i="18"/>
  <c r="G217" i="18"/>
  <c r="G218" i="18"/>
  <c r="G219" i="18"/>
  <c r="G220" i="18"/>
  <c r="G221" i="18"/>
  <c r="G222" i="18"/>
  <c r="G223" i="18"/>
  <c r="G224" i="18"/>
  <c r="G225" i="18"/>
  <c r="G226" i="18"/>
  <c r="G227" i="18"/>
  <c r="G228" i="18"/>
  <c r="G229" i="18"/>
  <c r="G230" i="18"/>
  <c r="G231" i="18"/>
  <c r="G232" i="18"/>
  <c r="G233" i="18"/>
  <c r="G234" i="18"/>
  <c r="G235" i="18"/>
  <c r="G236" i="18"/>
  <c r="G237" i="18"/>
  <c r="G238" i="18"/>
  <c r="G239" i="18"/>
  <c r="G240" i="18"/>
  <c r="G241" i="18"/>
  <c r="G242" i="18"/>
  <c r="G243" i="18"/>
  <c r="G244" i="18"/>
  <c r="G245" i="18"/>
  <c r="G246" i="18"/>
  <c r="G247" i="18"/>
  <c r="G248" i="18"/>
  <c r="G249" i="18"/>
  <c r="G250" i="18"/>
  <c r="G251" i="18"/>
  <c r="G252" i="18"/>
  <c r="G253" i="18"/>
  <c r="G254" i="18"/>
  <c r="G255" i="18"/>
  <c r="G256" i="18"/>
  <c r="G257" i="18"/>
  <c r="G258" i="18"/>
  <c r="G259" i="18"/>
  <c r="G260" i="18"/>
  <c r="G261" i="18"/>
  <c r="G262" i="18"/>
  <c r="G263" i="18"/>
  <c r="G264" i="18"/>
  <c r="G265" i="18"/>
  <c r="G266" i="18"/>
  <c r="G267" i="18"/>
  <c r="G268" i="18"/>
  <c r="G269" i="18"/>
  <c r="G270" i="18"/>
  <c r="G271" i="18"/>
  <c r="G272" i="18"/>
  <c r="G273" i="18"/>
  <c r="G274" i="18"/>
  <c r="G275" i="18"/>
  <c r="G276" i="18"/>
  <c r="G277" i="18"/>
  <c r="G278" i="18"/>
  <c r="G279" i="18"/>
  <c r="G282" i="18"/>
  <c r="G283" i="18"/>
  <c r="G284" i="18"/>
  <c r="G285" i="18"/>
  <c r="G286" i="18"/>
  <c r="G287" i="18"/>
  <c r="G288" i="18"/>
  <c r="G289" i="18"/>
  <c r="G290" i="18"/>
  <c r="G291" i="18"/>
  <c r="G292" i="18"/>
  <c r="G293" i="18"/>
  <c r="G294" i="18"/>
  <c r="G295" i="18"/>
  <c r="G296" i="18"/>
  <c r="G297" i="18"/>
  <c r="G298" i="18"/>
  <c r="G299" i="18"/>
  <c r="G300" i="18"/>
  <c r="G301" i="18"/>
  <c r="G302" i="18"/>
  <c r="G303" i="18"/>
  <c r="G304" i="18"/>
  <c r="G305" i="18"/>
  <c r="G306" i="18"/>
  <c r="G307" i="18"/>
  <c r="G308" i="18"/>
  <c r="G309" i="18"/>
  <c r="G310" i="18"/>
  <c r="G311" i="18"/>
  <c r="G312" i="18"/>
  <c r="G313" i="18"/>
  <c r="G314" i="18"/>
  <c r="G315" i="18"/>
  <c r="G316" i="18"/>
  <c r="G317" i="18"/>
  <c r="G318" i="18"/>
  <c r="G319" i="18"/>
  <c r="G320" i="18"/>
  <c r="G321" i="18"/>
  <c r="G322" i="18"/>
  <c r="G323" i="18"/>
  <c r="G324" i="18"/>
  <c r="G325" i="18"/>
  <c r="G326" i="18"/>
  <c r="G327" i="18"/>
  <c r="G328" i="18"/>
  <c r="G329" i="18"/>
  <c r="G330" i="18"/>
  <c r="G331" i="18"/>
  <c r="G332" i="18"/>
  <c r="G333" i="18"/>
  <c r="G334" i="18"/>
  <c r="G335" i="18"/>
  <c r="G336" i="18"/>
  <c r="G337" i="18"/>
  <c r="G338" i="18"/>
  <c r="G339" i="18"/>
  <c r="G340" i="18"/>
  <c r="G341" i="18"/>
  <c r="G342" i="18"/>
  <c r="G343" i="18"/>
  <c r="G344" i="18"/>
  <c r="G345" i="18"/>
  <c r="G346" i="18"/>
  <c r="G347" i="18"/>
  <c r="G348" i="18"/>
  <c r="G349" i="18"/>
  <c r="G350" i="18"/>
  <c r="G351" i="18"/>
  <c r="G352" i="18"/>
  <c r="G353" i="18"/>
  <c r="G354" i="18"/>
  <c r="G355" i="18"/>
  <c r="G356" i="18"/>
  <c r="G357" i="18"/>
  <c r="P279" i="18"/>
  <c r="P277" i="18"/>
  <c r="P205" i="18"/>
  <c r="P202" i="18"/>
  <c r="P196" i="18"/>
  <c r="P189" i="18"/>
  <c r="P176" i="18"/>
  <c r="P168" i="18"/>
  <c r="P167" i="18"/>
  <c r="P159" i="18"/>
  <c r="P148" i="18"/>
  <c r="P145" i="18"/>
  <c r="P142" i="18"/>
  <c r="P138" i="18"/>
  <c r="P137" i="18"/>
  <c r="P135" i="18"/>
  <c r="P134" i="18"/>
  <c r="P131" i="18"/>
  <c r="P130" i="18"/>
  <c r="P127" i="18"/>
  <c r="P124" i="18"/>
  <c r="P126" i="18"/>
  <c r="P123" i="18"/>
  <c r="P120" i="18"/>
  <c r="P118" i="18"/>
  <c r="P115" i="18"/>
  <c r="P116" i="18"/>
  <c r="P119" i="18"/>
  <c r="P113" i="18"/>
  <c r="P112" i="18"/>
  <c r="P25" i="18"/>
  <c r="P24" i="18"/>
  <c r="P23" i="18"/>
  <c r="P22" i="18"/>
  <c r="P21" i="18"/>
  <c r="P20" i="18"/>
  <c r="P18" i="18"/>
  <c r="P19" i="18"/>
  <c r="P17" i="18"/>
  <c r="P16" i="18"/>
  <c r="P15" i="18"/>
  <c r="P14" i="18"/>
  <c r="P12" i="18"/>
  <c r="P11" i="18"/>
  <c r="P10" i="18"/>
  <c r="P9" i="18"/>
  <c r="P8" i="18"/>
  <c r="P13" i="18"/>
  <c r="D2" i="18" l="1"/>
  <c r="G2" i="18" l="1"/>
  <c r="C2" i="18"/>
  <c r="P338" i="18"/>
  <c r="P339" i="18"/>
  <c r="P340" i="18"/>
  <c r="P341" i="18"/>
  <c r="P342" i="18"/>
  <c r="P343" i="18"/>
  <c r="P344" i="18"/>
  <c r="P345" i="18"/>
  <c r="P346" i="18"/>
  <c r="P347" i="18"/>
  <c r="P348" i="18"/>
  <c r="P349" i="18"/>
  <c r="P350" i="18"/>
  <c r="P351" i="18"/>
  <c r="P352" i="18"/>
  <c r="P353" i="18"/>
  <c r="P354" i="18"/>
  <c r="P355" i="18"/>
  <c r="P356" i="18"/>
  <c r="P357" i="18"/>
  <c r="P337" i="18"/>
  <c r="P317" i="18"/>
  <c r="P318" i="18"/>
  <c r="P319" i="18"/>
  <c r="P320" i="18"/>
  <c r="P321" i="18"/>
  <c r="P322" i="18"/>
  <c r="P323" i="18"/>
  <c r="P324" i="18"/>
  <c r="P325" i="18"/>
  <c r="P326" i="18"/>
  <c r="P327" i="18"/>
  <c r="P328" i="18"/>
  <c r="P329" i="18"/>
  <c r="P330" i="18"/>
  <c r="P331" i="18"/>
  <c r="P332" i="18"/>
  <c r="P333" i="18"/>
  <c r="P334" i="18"/>
  <c r="P335" i="18"/>
  <c r="P336" i="18"/>
  <c r="P316" i="18"/>
  <c r="P296" i="18"/>
  <c r="P297" i="18"/>
  <c r="P298" i="18"/>
  <c r="P299" i="18"/>
  <c r="P300" i="18"/>
  <c r="P301" i="18"/>
  <c r="P302" i="18"/>
  <c r="P303" i="18"/>
  <c r="P304" i="18"/>
  <c r="P305" i="18"/>
  <c r="P306" i="18"/>
  <c r="P307" i="18"/>
  <c r="P308" i="18"/>
  <c r="P309" i="18"/>
  <c r="P310" i="18"/>
  <c r="P311" i="18"/>
  <c r="P312" i="18"/>
  <c r="P313" i="18"/>
  <c r="P314" i="18"/>
  <c r="P315" i="18"/>
  <c r="P295" i="18"/>
  <c r="P257" i="18"/>
  <c r="P258" i="18"/>
  <c r="P259" i="18"/>
  <c r="P260" i="18"/>
  <c r="P261" i="18"/>
  <c r="P262" i="18"/>
  <c r="P263" i="18"/>
  <c r="P264" i="18"/>
  <c r="P265" i="18"/>
  <c r="P266" i="18"/>
  <c r="P267" i="18"/>
  <c r="P268" i="18"/>
  <c r="P269" i="18"/>
  <c r="P270" i="18"/>
  <c r="P271" i="18"/>
  <c r="P272" i="18"/>
  <c r="P273" i="18"/>
  <c r="P274" i="18"/>
  <c r="P275" i="18"/>
  <c r="P276" i="18"/>
  <c r="P256" i="18"/>
  <c r="P236" i="18"/>
  <c r="P237" i="18"/>
  <c r="P238" i="18"/>
  <c r="P239" i="18"/>
  <c r="P240" i="18"/>
  <c r="P241" i="18"/>
  <c r="P242" i="18"/>
  <c r="P243" i="18"/>
  <c r="P244" i="18"/>
  <c r="P245" i="18"/>
  <c r="P246" i="18"/>
  <c r="P247" i="18"/>
  <c r="P248" i="18"/>
  <c r="P249" i="18"/>
  <c r="P250" i="18"/>
  <c r="P251" i="18"/>
  <c r="P252" i="18"/>
  <c r="P253" i="18"/>
  <c r="P254" i="18"/>
  <c r="P255" i="18"/>
  <c r="P235" i="18"/>
  <c r="P215" i="18"/>
  <c r="P216" i="18"/>
  <c r="P217" i="18"/>
  <c r="P218" i="18"/>
  <c r="P219" i="18"/>
  <c r="P220" i="18"/>
  <c r="P221" i="18"/>
  <c r="P222" i="18"/>
  <c r="P223" i="18"/>
  <c r="P224" i="18"/>
  <c r="P225" i="18"/>
  <c r="P226" i="18"/>
  <c r="P227" i="18"/>
  <c r="P228" i="18"/>
  <c r="P229" i="18"/>
  <c r="P230" i="18"/>
  <c r="P231" i="18"/>
  <c r="P232" i="18"/>
  <c r="P233" i="18"/>
  <c r="P234" i="18"/>
  <c r="P214" i="18"/>
  <c r="P74" i="18"/>
  <c r="P75" i="18"/>
  <c r="P76" i="18"/>
  <c r="P77" i="18"/>
  <c r="P78" i="18"/>
  <c r="P79" i="18"/>
  <c r="P80" i="18"/>
  <c r="P81" i="18"/>
  <c r="P82" i="18"/>
  <c r="P83" i="18"/>
  <c r="P84" i="18"/>
  <c r="P85" i="18"/>
  <c r="P86" i="18"/>
  <c r="P87" i="18"/>
  <c r="P88" i="18"/>
  <c r="P89" i="18"/>
  <c r="P90" i="18"/>
  <c r="P91" i="18"/>
  <c r="P92" i="18"/>
  <c r="P93" i="18"/>
  <c r="P73" i="18"/>
  <c r="P53" i="18"/>
  <c r="P54" i="18"/>
  <c r="P55" i="18"/>
  <c r="P56" i="18"/>
  <c r="P57" i="18"/>
  <c r="P58" i="18"/>
  <c r="P59" i="18"/>
  <c r="P60" i="18"/>
  <c r="P61" i="18"/>
  <c r="P62" i="18"/>
  <c r="P63" i="18"/>
  <c r="P64" i="18"/>
  <c r="P65" i="18"/>
  <c r="P66" i="18"/>
  <c r="P67" i="18"/>
  <c r="P68" i="18"/>
  <c r="P69" i="18"/>
  <c r="P70" i="18"/>
  <c r="P71" i="18"/>
  <c r="P72" i="18"/>
  <c r="P52" i="18"/>
  <c r="P32" i="18"/>
  <c r="P33" i="18"/>
  <c r="P34" i="18"/>
  <c r="P35" i="18"/>
  <c r="P36" i="18"/>
  <c r="P37" i="18"/>
  <c r="P38" i="18"/>
  <c r="P39" i="18"/>
  <c r="P40" i="18"/>
  <c r="P41" i="18"/>
  <c r="P42" i="18"/>
  <c r="P43" i="18"/>
  <c r="P44" i="18"/>
  <c r="P45" i="18"/>
  <c r="P46" i="18"/>
  <c r="P47" i="18"/>
  <c r="P48" i="18"/>
  <c r="P49" i="18"/>
  <c r="P50" i="18"/>
  <c r="P51" i="18"/>
  <c r="P31" i="18"/>
  <c r="P294" i="18" l="1"/>
  <c r="P291" i="18"/>
  <c r="P288" i="18"/>
  <c r="P287" i="18"/>
  <c r="P286" i="18"/>
  <c r="P278" i="18"/>
  <c r="P213" i="18"/>
  <c r="P210" i="18"/>
  <c r="P206" i="18"/>
  <c r="P166" i="18"/>
  <c r="P169" i="18"/>
  <c r="P170" i="18"/>
  <c r="P171" i="18"/>
  <c r="P172" i="18"/>
  <c r="P173" i="18"/>
  <c r="P174" i="18"/>
  <c r="P175" i="18"/>
  <c r="P177" i="18"/>
  <c r="P178" i="18"/>
  <c r="P179" i="18"/>
  <c r="P180" i="18"/>
  <c r="P181" i="18"/>
  <c r="P182" i="18"/>
  <c r="P183" i="18"/>
  <c r="P184" i="18"/>
  <c r="P185" i="18"/>
  <c r="P186" i="18"/>
  <c r="P187" i="18"/>
  <c r="P188" i="18"/>
  <c r="P190" i="18"/>
  <c r="P191" i="18"/>
  <c r="P192" i="18"/>
  <c r="P193" i="18"/>
  <c r="P194" i="18"/>
  <c r="P195" i="18"/>
  <c r="P197" i="18"/>
  <c r="P198" i="18"/>
  <c r="P199" i="18"/>
  <c r="P200" i="18"/>
  <c r="P201" i="18"/>
  <c r="P165" i="18"/>
  <c r="P164" i="18"/>
  <c r="P150" i="18"/>
  <c r="P151" i="18"/>
  <c r="P152" i="18"/>
  <c r="P153" i="18"/>
  <c r="P154" i="18"/>
  <c r="P155" i="18"/>
  <c r="P156" i="18"/>
  <c r="P157" i="18"/>
  <c r="P158" i="18"/>
  <c r="P160" i="18"/>
  <c r="P161" i="18"/>
  <c r="P162" i="18"/>
  <c r="P163" i="18"/>
  <c r="P149" i="18"/>
  <c r="P140" i="18"/>
  <c r="P141" i="18"/>
  <c r="P139" i="18"/>
  <c r="P132" i="18"/>
  <c r="P128" i="18"/>
  <c r="O125" i="18"/>
  <c r="N122" i="18"/>
  <c r="P121" i="18"/>
  <c r="O114" i="18"/>
  <c r="N111" i="18"/>
  <c r="P110" i="18"/>
  <c r="P105" i="18"/>
  <c r="P106" i="18"/>
  <c r="P107" i="18"/>
  <c r="P108" i="18"/>
  <c r="P109" i="18"/>
  <c r="P101" i="18"/>
  <c r="P102" i="18"/>
  <c r="P103" i="18"/>
  <c r="P100" i="18"/>
  <c r="P98" i="18"/>
  <c r="P97" i="18"/>
  <c r="P29" i="18"/>
  <c r="P6" i="18"/>
  <c r="P7" i="18"/>
  <c r="P5" i="18"/>
</calcChain>
</file>

<file path=xl/sharedStrings.xml><?xml version="1.0" encoding="utf-8"?>
<sst xmlns="http://schemas.openxmlformats.org/spreadsheetml/2006/main" count="2931" uniqueCount="446">
  <si>
    <t>YES</t>
  </si>
  <si>
    <t>NO</t>
  </si>
  <si>
    <t>Other</t>
  </si>
  <si>
    <t>If Other, specify:</t>
  </si>
  <si>
    <t>ATMs</t>
  </si>
  <si>
    <t>E-banking</t>
  </si>
  <si>
    <t>Branches</t>
  </si>
  <si>
    <t>Telephone banking</t>
  </si>
  <si>
    <t>Mobile banking</t>
  </si>
  <si>
    <t>If so, please explain</t>
  </si>
  <si>
    <t>Directly</t>
  </si>
  <si>
    <t>Indirectly</t>
  </si>
  <si>
    <t>Human error</t>
  </si>
  <si>
    <t>Major Incident Report</t>
  </si>
  <si>
    <t>Type of Incident</t>
  </si>
  <si>
    <t>Operational</t>
  </si>
  <si>
    <t>Point of Sale</t>
  </si>
  <si>
    <t>Credit transfers</t>
  </si>
  <si>
    <t>Direct debits</t>
  </si>
  <si>
    <t>Hardware</t>
  </si>
  <si>
    <t>Overall impact</t>
  </si>
  <si>
    <t>Integrity</t>
  </si>
  <si>
    <t>Availability</t>
  </si>
  <si>
    <t>Confidentiality</t>
  </si>
  <si>
    <t>Authenticity</t>
  </si>
  <si>
    <t>Continuity</t>
  </si>
  <si>
    <t>Cash withdrawal from a payment account</t>
  </si>
  <si>
    <t>Operations required for operating a payment account</t>
  </si>
  <si>
    <t>Cash placement on a payment account</t>
  </si>
  <si>
    <t>Card payments</t>
  </si>
  <si>
    <t>Issuing of payment instruments</t>
  </si>
  <si>
    <t>Acquiring of payment instruments</t>
  </si>
  <si>
    <t>Money remittance</t>
  </si>
  <si>
    <t>Payment initiation services</t>
  </si>
  <si>
    <t>Account information services</t>
  </si>
  <si>
    <t>Describe how this incident could affect other PSPs
and/or infrastructures</t>
  </si>
  <si>
    <t>If so, please provide details</t>
  </si>
  <si>
    <t>Cause of incident</t>
  </si>
  <si>
    <t>DD/MM/YYYY, HH:MM</t>
  </si>
  <si>
    <t>Security</t>
  </si>
  <si>
    <t>External events</t>
  </si>
  <si>
    <t>Comments:</t>
  </si>
  <si>
    <t>Infection of internal systems</t>
  </si>
  <si>
    <t>Under investigation</t>
  </si>
  <si>
    <t>External attack</t>
  </si>
  <si>
    <t>Type of attack:</t>
  </si>
  <si>
    <t>Internal attack</t>
  </si>
  <si>
    <t>Targeted intrusion</t>
  </si>
  <si>
    <t>Process failure</t>
  </si>
  <si>
    <t>System failure</t>
  </si>
  <si>
    <t>Application / Software</t>
  </si>
  <si>
    <t>Database</t>
  </si>
  <si>
    <t>Network/infrastructure</t>
  </si>
  <si>
    <t>Was the incident affecting you directly, or indirectly through a service provider?</t>
  </si>
  <si>
    <t>Notes:</t>
  </si>
  <si>
    <t xml:space="preserve">If so, when? </t>
  </si>
  <si>
    <t xml:space="preserve">If so, please describe </t>
  </si>
  <si>
    <t>Has the incident been shared with other PSPs for information purposes?</t>
  </si>
  <si>
    <t>If other, please explain:</t>
  </si>
  <si>
    <t>Communication</t>
  </si>
  <si>
    <t>If Other, specify</t>
  </si>
  <si>
    <t>Authentication/Authorisation</t>
  </si>
  <si>
    <t>Clearing</t>
  </si>
  <si>
    <t>Main corrective actions/measures taken or planned to prevent the incident from happening again in the future, if already known</t>
  </si>
  <si>
    <t xml:space="preserve">Distributed/Denial of Service (D/DoS) </t>
  </si>
  <si>
    <t>If other, specify</t>
  </si>
  <si>
    <t>Type of report</t>
  </si>
  <si>
    <t xml:space="preserve">    Individual</t>
  </si>
  <si>
    <t>PSP Name</t>
  </si>
  <si>
    <t>PSP Unique Identification Number</t>
  </si>
  <si>
    <t>PSP Authorisation number</t>
  </si>
  <si>
    <t>Diagnostics</t>
  </si>
  <si>
    <t>Repair</t>
  </si>
  <si>
    <t>Recovery</t>
  </si>
  <si>
    <t>Restoration</t>
  </si>
  <si>
    <t>Direct settlement</t>
  </si>
  <si>
    <t>Indirect settlement</t>
  </si>
  <si>
    <t>CONSOLIDATED REPORT - LIST OF PSPs</t>
  </si>
  <si>
    <t>Consolidated</t>
  </si>
  <si>
    <t>Final report</t>
  </si>
  <si>
    <t>Report date</t>
  </si>
  <si>
    <t>Home country</t>
  </si>
  <si>
    <t>Email</t>
  </si>
  <si>
    <t>Telephone</t>
  </si>
  <si>
    <t xml:space="preserve"> </t>
  </si>
  <si>
    <t>Name of the reporting entity</t>
  </si>
  <si>
    <t>Intermediate report</t>
  </si>
  <si>
    <t>Time</t>
  </si>
  <si>
    <t>Date and time of beginning of the incident (if already identified)</t>
  </si>
  <si>
    <t>Incident status</t>
  </si>
  <si>
    <t>DD:HH:MM</t>
  </si>
  <si>
    <t>A 1 - GENERAL DETAILS</t>
  </si>
  <si>
    <t>B - Intermediate report</t>
  </si>
  <si>
    <t>B 1 - GENERAL DETAILS</t>
  </si>
  <si>
    <t>C - Final report</t>
  </si>
  <si>
    <t>C 1 - GENERAL DETAILS</t>
  </si>
  <si>
    <t>Date and time of closing the incident</t>
  </si>
  <si>
    <t>B 2 - INCIDENT CLASSIFICATION / INFORMATION ON THE INCIDENT</t>
  </si>
  <si>
    <t>B 3 - INCIDENT DESCRIPTION</t>
  </si>
  <si>
    <t>B 4 - INCIDENT IMPACT</t>
  </si>
  <si>
    <t>Building(s) affected (Address), if applicable</t>
  </si>
  <si>
    <t>Commercial channels affected</t>
  </si>
  <si>
    <t>Payment services affected</t>
  </si>
  <si>
    <t>Functional areas affected</t>
  </si>
  <si>
    <t>Systems and components affected</t>
  </si>
  <si>
    <t>C 2 - ROOT CAUSE ANALYSIS AND FOLLOW UP</t>
  </si>
  <si>
    <t>C 3 - ADDITIONAL INFORMATON</t>
  </si>
  <si>
    <t>Reputational impact</t>
  </si>
  <si>
    <t>High level of internal escalation</t>
  </si>
  <si>
    <t xml:space="preserve">Staff affected 
</t>
  </si>
  <si>
    <t>Has the Business Continuity Plan and/or Disaster Recovery Plan been activated?</t>
  </si>
  <si>
    <t>A 2 - INCIDENT DETECTION and INITIAL CLASSIFICATION</t>
  </si>
  <si>
    <r>
      <t>PSP authorisation number</t>
    </r>
    <r>
      <rPr>
        <b/>
        <i/>
        <strike/>
        <sz val="11"/>
        <color rgb="FFC00000"/>
        <rFont val="Arial"/>
        <family val="2"/>
      </rPr>
      <t/>
    </r>
  </si>
  <si>
    <t>Reporting entity (complete this section if the reporting entity is not the affected PSP in case of delegated reporting)</t>
  </si>
  <si>
    <t>Describe how the incident could affect the staff of the PSP/service provider (e.g. staff not being able to reach the office to support customers…)</t>
  </si>
  <si>
    <t>B 5 - INCIDENT MITIGATION</t>
  </si>
  <si>
    <t>Which actions/measures have been taken so far or are planned to recover from the incident?</t>
  </si>
  <si>
    <t>within 2 weeks after closing the incident</t>
  </si>
  <si>
    <t>maximum of 3 business days from previous report</t>
  </si>
  <si>
    <t>within 4 hours after detection</t>
  </si>
  <si>
    <t xml:space="preserve">Initial report </t>
  </si>
  <si>
    <t>DD/MM/YYYY</t>
  </si>
  <si>
    <t>HH:MM</t>
  </si>
  <si>
    <t>A - Initial report</t>
  </si>
  <si>
    <r>
      <t xml:space="preserve">What was the root cause (if already known)?
</t>
    </r>
    <r>
      <rPr>
        <sz val="10"/>
        <rFont val="Arial"/>
        <family val="2"/>
      </rPr>
      <t>(possible to attach a file with detailed information)</t>
    </r>
  </si>
  <si>
    <t>Last intermediate report</t>
  </si>
  <si>
    <t>Affected payment service provider (PSP)</t>
  </si>
  <si>
    <t>Authorisation number, if applicable</t>
  </si>
  <si>
    <t>Primary contact person</t>
  </si>
  <si>
    <t>Secondary contact person</t>
  </si>
  <si>
    <t>Head of group, if applicable</t>
  </si>
  <si>
    <t>PSP name</t>
  </si>
  <si>
    <t>Country / countries affected by the incident</t>
  </si>
  <si>
    <r>
      <t>The incident was detected by</t>
    </r>
    <r>
      <rPr>
        <vertAlign val="superscript"/>
        <sz val="11"/>
        <rFont val="Arial"/>
        <family val="2"/>
      </rPr>
      <t xml:space="preserve"> (1)</t>
    </r>
  </si>
  <si>
    <t>What is the estimated time for the next update?</t>
  </si>
  <si>
    <t>Date and time of detection of the incident</t>
  </si>
  <si>
    <t>(1) Pull-down menu: payment service user; internal organisation; external organisation; none of the above</t>
  </si>
  <si>
    <t>payment service user</t>
  </si>
  <si>
    <t>internal organisation</t>
  </si>
  <si>
    <t>external organisation</t>
  </si>
  <si>
    <t>none of the above</t>
  </si>
  <si>
    <t>Please, provide a more DETAILED description of the incident. e.g. information on:
- What is the specific issue?
- How it happened?
- How did it evolve?
- Was it related to a previous incident?
- Consequences (in particular for payment service users)
- Background of the incident detection
- Area's affected
- Actions taken so far
- Service providers/ third party affected or involved
- Crisis management started (internal and/or external (Central Bank Crisis management))
- PSP internal classification of the incident</t>
  </si>
  <si>
    <t>Date and time when the incident was restored or is expected to be restored</t>
  </si>
  <si>
    <t>Actual figure</t>
  </si>
  <si>
    <t>Estimation</t>
  </si>
  <si>
    <t>If the PSP had to cancel or weaken some controls because of the incident, are the original controls back in place?</t>
  </si>
  <si>
    <t>Has the PSP cancelled or weaken some controls because of the incident?</t>
  </si>
  <si>
    <t>Has any legal action been taken against the PSP?</t>
  </si>
  <si>
    <t>(2) Pull-down menu: &gt; 10 % of regular level of transactions and &gt; EUR100,000; &gt; 25 % of regular level of transactions or &gt; EUR5M; none of the above</t>
  </si>
  <si>
    <t>(3) Pull-down menu: &gt; 5,000 and &gt; 10 % payment service users; &gt; 50,000 or &gt; 25 % payment service users; none of the above</t>
  </si>
  <si>
    <t>(4) Pull-down menu: &gt; 2 hours; &lt; 2 hours</t>
  </si>
  <si>
    <t>(5) Pull-down menu: &gt; Max (0,1 % Tier-1 capital, EUR200,000) or &gt; EUR5,000,000; none of the above</t>
  </si>
  <si>
    <r>
      <t xml:space="preserve">Transactions affected </t>
    </r>
    <r>
      <rPr>
        <vertAlign val="superscript"/>
        <sz val="11"/>
        <rFont val="Arial"/>
        <family val="2"/>
      </rPr>
      <t>(2)</t>
    </r>
  </si>
  <si>
    <r>
      <t xml:space="preserve">Payment service users affected </t>
    </r>
    <r>
      <rPr>
        <vertAlign val="superscript"/>
        <sz val="11"/>
        <rFont val="Arial"/>
        <family val="2"/>
      </rPr>
      <t>(3)</t>
    </r>
  </si>
  <si>
    <r>
      <t>Service downtime</t>
    </r>
    <r>
      <rPr>
        <vertAlign val="superscript"/>
        <sz val="11"/>
        <rFont val="Arial"/>
        <family val="2"/>
      </rPr>
      <t>(4)</t>
    </r>
  </si>
  <si>
    <r>
      <t xml:space="preserve">Economic impact </t>
    </r>
    <r>
      <rPr>
        <vertAlign val="superscript"/>
        <sz val="11"/>
        <rFont val="Arial"/>
        <family val="2"/>
      </rPr>
      <t>(5)</t>
    </r>
  </si>
  <si>
    <t>Other PSPs or relevant infrastructures potentially affected</t>
  </si>
  <si>
    <t>&gt; 5,000 and &gt; 10 % payment service users</t>
  </si>
  <si>
    <t xml:space="preserve">
&gt; 50,000 or &gt; 25 % payment service users</t>
  </si>
  <si>
    <t>&gt; 10 % of regular level of transactions and &gt; EUR100,000</t>
  </si>
  <si>
    <t>&gt; 25 % of regular level of transactions or &gt; EUR5M</t>
  </si>
  <si>
    <t>&gt; 2 hours</t>
  </si>
  <si>
    <t>&lt; 2 hours</t>
  </si>
  <si>
    <t>&gt; Max (0,1 % Tier-1 capital, EUR200,000) or &gt; EUR5,000,000</t>
  </si>
  <si>
    <t>YES, AND CRISIS MODE (OR EQUIVALENT) IS LIKELY TO BE CALLED UPON</t>
  </si>
  <si>
    <t>Please, update the information from the intermediate report (summary):
- additional actions/measures taken to recover from the incident
- final remediation actions taken 
- root cause analysis
- Lessons learnt
- addittional actions 
- any other relevant information</t>
  </si>
  <si>
    <t>PSP unique identification number, if relevant</t>
  </si>
  <si>
    <t>Unique identification number, if  relevant</t>
  </si>
  <si>
    <r>
      <t xml:space="preserve">Number </t>
    </r>
    <r>
      <rPr>
        <sz val="10"/>
        <rFont val="Arial"/>
        <family val="2"/>
      </rPr>
      <t>of transactions affected</t>
    </r>
  </si>
  <si>
    <r>
      <t xml:space="preserve">As a % </t>
    </r>
    <r>
      <rPr>
        <sz val="10"/>
        <rFont val="Arial"/>
        <family val="2"/>
      </rPr>
      <t>of regular number of transactions</t>
    </r>
  </si>
  <si>
    <r>
      <t>Total service downtime</t>
    </r>
    <r>
      <rPr>
        <strike/>
        <sz val="10"/>
        <color rgb="FF0070C0"/>
        <rFont val="Arial"/>
        <family val="2"/>
      </rPr>
      <t xml:space="preserve"> </t>
    </r>
  </si>
  <si>
    <t xml:space="preserve">Direct costs in EUR </t>
  </si>
  <si>
    <r>
      <t>Indirect costs in EUR</t>
    </r>
    <r>
      <rPr>
        <strike/>
        <sz val="10"/>
        <color rgb="FF0070C0"/>
        <rFont val="Arial"/>
        <family val="2"/>
      </rPr>
      <t xml:space="preserve"> </t>
    </r>
  </si>
  <si>
    <t>If indirectly, please provide the service provider's name</t>
  </si>
  <si>
    <t>Describe how the incident could affect the reputation of the PSP (e.g. media coverage, potential legal or regulatory infringement…)</t>
  </si>
  <si>
    <t>Describe the level of internal escalation of the incident,
indicating if it has triggered or is likely to trigger a crisis mode (or equivalent) and if so, please describe</t>
  </si>
  <si>
    <t>If no intermediate report has been sent, please complete also section B</t>
  </si>
  <si>
    <t>Please, provide a short and general description of the incident 
(should you deem the incident to have an impact in other EU Member States(s), and if feasible within the applicable reporting deadlines, please provide a translation in English)</t>
  </si>
  <si>
    <t>Incident reclassified as non-major             Please, explain:</t>
  </si>
  <si>
    <t>Payment service providers should fill out the relevant section of the template, depending on the reporting phase they are in: section A for the initial report, section B for intermediate reports and section C for the final report. All fields are mandatory, unless it is clearly specified otherwise.</t>
  </si>
  <si>
    <r>
      <t xml:space="preserve">Report date and time: </t>
    </r>
    <r>
      <rPr>
        <sz val="11"/>
        <color theme="1"/>
        <rFont val="Calibri"/>
        <family val="2"/>
        <scheme val="minor"/>
      </rPr>
      <t>exact date and time of submission of the report to the competent authority.</t>
    </r>
  </si>
  <si>
    <r>
      <t>Incident identification number, if applicable (for intermediate and final report):</t>
    </r>
    <r>
      <rPr>
        <sz val="11"/>
        <color theme="1"/>
        <rFont val="Calibri"/>
        <family val="2"/>
        <scheme val="minor"/>
      </rPr>
      <t xml:space="preserve"> the reference number issued by the competent authority at the time of the initial report to uniquely identify the incident, if applicable (i.e. if such a reference is provided by the competent authority).</t>
    </r>
  </si>
  <si>
    <r>
      <t>Consolidated</t>
    </r>
    <r>
      <rPr>
        <sz val="11"/>
        <color theme="1"/>
        <rFont val="Calibri"/>
        <family val="2"/>
        <scheme val="minor"/>
      </rPr>
      <t>: the report refers to several PSPs making use of the consolidated reporting option. The fields under ’Affected PSP’ should be left blank (with the exception of the field ’Country/Countries affected by the incident’) and a list of the PSPs included in the report should be provided filling in the corresponding table (Consolidated report – List of PSPs).</t>
    </r>
  </si>
  <si>
    <r>
      <t>PSP name</t>
    </r>
    <r>
      <rPr>
        <sz val="11"/>
        <color theme="1"/>
        <rFont val="Calibri"/>
        <family val="2"/>
        <scheme val="minor"/>
      </rPr>
      <t xml:space="preserve">: full name of the PSP subject to the reporting procedure as it appears in the applicable official national PSP registry. </t>
    </r>
  </si>
  <si>
    <r>
      <t>PSP unique identification number, if relevant</t>
    </r>
    <r>
      <rPr>
        <sz val="11"/>
        <color theme="1"/>
        <rFont val="Calibri"/>
        <family val="2"/>
        <scheme val="minor"/>
      </rPr>
      <t>: the relevant unique identification number used in each Member State to identify the PSP, to be provided by the PSP if the field ‘PSP authorisation number’ is not filled in.</t>
    </r>
  </si>
  <si>
    <r>
      <t>PSP authorisation number</t>
    </r>
    <r>
      <rPr>
        <sz val="11"/>
        <color theme="1"/>
        <rFont val="Calibri"/>
        <family val="2"/>
        <scheme val="minor"/>
      </rPr>
      <t>: home Member State authorisation number.</t>
    </r>
  </si>
  <si>
    <r>
      <t>Head of group</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in case of groups of entities as defined in article 4(40) of Directive (EU) 2015/2366 of the European Parliament and of the Council of 25 November 2015 on payment services in the internal market, amending Directives 2002/65/EC, 2009/110/EC and 2013/36/EU and Regulation (EU) 1093/2010 and repealing Directive 2007/64/EC, please indicate the name of the head entity. </t>
    </r>
  </si>
  <si>
    <r>
      <t>Home country</t>
    </r>
    <r>
      <rPr>
        <sz val="11"/>
        <color theme="1"/>
        <rFont val="Calibri"/>
        <family val="2"/>
        <scheme val="minor"/>
      </rPr>
      <t>: Member State in which the registered office of the PSP is situated; or if the PSP has, under its national law no registered office, the Member State in which its head office is situated.</t>
    </r>
  </si>
  <si>
    <r>
      <t xml:space="preserve">Country/countries affected by the incident: </t>
    </r>
    <r>
      <rPr>
        <sz val="11"/>
        <color theme="1"/>
        <rFont val="Calibri"/>
        <family val="2"/>
        <scheme val="minor"/>
      </rPr>
      <t>country or countries</t>
    </r>
    <r>
      <rPr>
        <b/>
        <sz val="11"/>
        <color theme="1"/>
        <rFont val="Calibri"/>
        <family val="2"/>
        <scheme val="minor"/>
      </rPr>
      <t xml:space="preserve"> </t>
    </r>
    <r>
      <rPr>
        <sz val="11"/>
        <color theme="1"/>
        <rFont val="Calibri"/>
        <family val="2"/>
        <scheme val="minor"/>
      </rPr>
      <t>where the impact of the incident has materialised (e.g. several branches of a PSP located in different countries are affected). It may or may not be the same as the home Member State.</t>
    </r>
  </si>
  <si>
    <r>
      <t>Primary contact person</t>
    </r>
    <r>
      <rPr>
        <sz val="11"/>
        <color theme="1"/>
        <rFont val="Calibri"/>
        <family val="2"/>
        <scheme val="minor"/>
      </rPr>
      <t xml:space="preserve">: name and surname of the person responsible for reporting the incident or, in the case that a third service provider reports on behalf of the affected PSP, name and surname of the person in charge of the incident management/risk department or similar area, at the affected PSP. </t>
    </r>
  </si>
  <si>
    <r>
      <t>Email</t>
    </r>
    <r>
      <rPr>
        <sz val="11"/>
        <color theme="1"/>
        <rFont val="Calibri"/>
        <family val="2"/>
        <scheme val="minor"/>
      </rPr>
      <t>: email address to which any requests for further clarifications could be addressed, if needed. It can be either a personal or a corporate email.</t>
    </r>
  </si>
  <si>
    <r>
      <t>Telephone</t>
    </r>
    <r>
      <rPr>
        <sz val="11"/>
        <color theme="1"/>
        <rFont val="Calibri"/>
        <family val="2"/>
        <scheme val="minor"/>
      </rPr>
      <t>: telephone number through which any requests for further clarifications could be addressed, if needed. It can be either a personal or a corporate phone number.</t>
    </r>
  </si>
  <si>
    <r>
      <t>Secondary contact person</t>
    </r>
    <r>
      <rPr>
        <sz val="11"/>
        <color theme="1"/>
        <rFont val="Calibri"/>
        <family val="2"/>
        <scheme val="minor"/>
      </rPr>
      <t>: name and surname of an alternate person that could be contacted by the competent authority to inquiry about an incident when the primary contact person is not available. In case a third service provider reports on behalf of the affected PSP, name and surname of an alternate person in the incident management/risk department or similar area, at the affected PSP.</t>
    </r>
  </si>
  <si>
    <r>
      <t>Email</t>
    </r>
    <r>
      <rPr>
        <sz val="11"/>
        <color theme="1"/>
        <rFont val="Calibri"/>
        <family val="2"/>
        <scheme val="minor"/>
      </rPr>
      <t>: email address of the alternate contact person to which any requests for further clarifications could be addressed, if needed. It can be either a personal or a corporate email address.</t>
    </r>
  </si>
  <si>
    <r>
      <t>Telephone</t>
    </r>
    <r>
      <rPr>
        <sz val="11"/>
        <color theme="1"/>
        <rFont val="Calibri"/>
        <family val="2"/>
        <scheme val="minor"/>
      </rPr>
      <t>: telephone number of the alternate contact person through which any requests for further clarifications could be addressed, if needed. It can be either a personal or a corporate phone number.</t>
    </r>
  </si>
  <si>
    <r>
      <t>Name of the reporting entity</t>
    </r>
    <r>
      <rPr>
        <sz val="11"/>
        <color theme="1"/>
        <rFont val="Calibri"/>
        <family val="2"/>
        <scheme val="minor"/>
      </rPr>
      <t xml:space="preserve">: full name of the entity that reports the incident, as it appears in the applicable official national business registry. </t>
    </r>
  </si>
  <si>
    <r>
      <t>Unique identification number, if relevant</t>
    </r>
    <r>
      <rPr>
        <sz val="11"/>
        <color theme="1"/>
        <rFont val="Calibri"/>
        <family val="2"/>
        <scheme val="minor"/>
      </rPr>
      <t>: the relevant unique identification number used in the country where the third party is located to identify the entity that is reporting the incident, to be provided by the reporting entity if the field ‘Authorisation number’ is not filled in.</t>
    </r>
  </si>
  <si>
    <r>
      <t>Authorisation number, if applicable</t>
    </r>
    <r>
      <rPr>
        <sz val="11"/>
        <color theme="1"/>
        <rFont val="Calibri"/>
        <family val="2"/>
        <scheme val="minor"/>
      </rPr>
      <t>: the authorisation number of the third party in the country where it is located, when applicable.</t>
    </r>
  </si>
  <si>
    <r>
      <t>Primary contact person</t>
    </r>
    <r>
      <rPr>
        <sz val="11"/>
        <color theme="1"/>
        <rFont val="Calibri"/>
        <family val="2"/>
        <scheme val="minor"/>
      </rPr>
      <t>: name and surname of the person responsible for reporting the incident.</t>
    </r>
  </si>
  <si>
    <r>
      <t>Secondary contact person</t>
    </r>
    <r>
      <rPr>
        <sz val="11"/>
        <color theme="1"/>
        <rFont val="Calibri"/>
        <family val="2"/>
        <scheme val="minor"/>
      </rPr>
      <t xml:space="preserve">: name and surname of an alternate person in the entity that is reporting the incident that could be contacted by the competent authority when the primary contact person is not available. </t>
    </r>
  </si>
  <si>
    <r>
      <t>Telephone</t>
    </r>
    <r>
      <rPr>
        <sz val="11"/>
        <color theme="1"/>
        <rFont val="Calibri"/>
        <family val="2"/>
        <scheme val="minor"/>
      </rPr>
      <t>: telephone number of the alternate contact person through which any requests for further clarifications could be addressed, if needed. It can be either a personal or a corporate phone number</t>
    </r>
  </si>
  <si>
    <r>
      <t>Date and time of detection of the incident</t>
    </r>
    <r>
      <rPr>
        <sz val="11"/>
        <color theme="1"/>
        <rFont val="Calibri"/>
        <family val="2"/>
        <scheme val="minor"/>
      </rPr>
      <t>: date and time at which the incident was first identified.</t>
    </r>
  </si>
  <si>
    <r>
      <t>Incident detected by</t>
    </r>
    <r>
      <rPr>
        <sz val="11"/>
        <color theme="1"/>
        <rFont val="Calibri"/>
        <family val="2"/>
        <scheme val="minor"/>
      </rPr>
      <t>: indicate whether</t>
    </r>
    <r>
      <rPr>
        <b/>
        <sz val="11"/>
        <color theme="1"/>
        <rFont val="Calibri"/>
        <family val="2"/>
        <scheme val="minor"/>
      </rPr>
      <t xml:space="preserve"> the incident</t>
    </r>
    <r>
      <rPr>
        <sz val="11"/>
        <color theme="1"/>
        <rFont val="Calibri"/>
        <family val="2"/>
        <scheme val="minor"/>
      </rPr>
      <t xml:space="preserve"> was detected by a payment service user, some other party from within the PSP (e.g. internal audit function) or an external party (e.g. external service provider). If it was none of those, please provide an explanation in the corresponding field.</t>
    </r>
  </si>
  <si>
    <r>
      <t>Short and general description of the incident</t>
    </r>
    <r>
      <rPr>
        <sz val="11"/>
        <color theme="1"/>
        <rFont val="Calibri"/>
        <family val="2"/>
        <scheme val="minor"/>
      </rPr>
      <t>: please explain briefly the most relevant issues of the incident, covering possible causes, immediate impacts, etc.</t>
    </r>
  </si>
  <si>
    <r>
      <t>What is the estimated time for the next update?</t>
    </r>
    <r>
      <rPr>
        <sz val="11"/>
        <color theme="1"/>
        <rFont val="Calibri"/>
        <family val="2"/>
        <scheme val="minor"/>
      </rPr>
      <t xml:space="preserve">: indicate the estimated date and time for the submission of the next update (interim or final report). </t>
    </r>
  </si>
  <si>
    <t>This section should be completed in case that a third party fulfils the reporting obligations on behalf of the affected PSP.</t>
  </si>
  <si>
    <t>Major Incident Report - EXPLANATORY NOTES</t>
  </si>
  <si>
    <r>
      <t>More detailed description of the incident</t>
    </r>
    <r>
      <rPr>
        <sz val="11"/>
        <color theme="1"/>
        <rFont val="Calibri"/>
        <family val="2"/>
        <scheme val="minor"/>
      </rPr>
      <t>: please, describe the main features of the incident, covering at least the points featured in the questionnaire (what specific issue the PSP is facing, how it started and evolved, possible connection with a previous incident, consequences, especially for payment service users, etc.).</t>
    </r>
  </si>
  <si>
    <r>
      <t>Date and time of beginning of the incident</t>
    </r>
    <r>
      <rPr>
        <sz val="11"/>
        <color theme="1"/>
        <rFont val="Calibri"/>
        <family val="2"/>
        <scheme val="minor"/>
      </rPr>
      <t>: date and time at which the incident started, if known.</t>
    </r>
  </si>
  <si>
    <t>Incident status:</t>
  </si>
  <si>
    <r>
      <t>Repair:</t>
    </r>
    <r>
      <rPr>
        <sz val="11"/>
        <color theme="1"/>
        <rFont val="Calibri"/>
        <family val="2"/>
        <scheme val="minor"/>
      </rPr>
      <t xml:space="preserve"> the attacked items are being reconfigured.</t>
    </r>
  </si>
  <si>
    <r>
      <t>Recovery:</t>
    </r>
    <r>
      <rPr>
        <sz val="11"/>
        <color theme="1"/>
        <rFont val="Calibri"/>
        <family val="2"/>
        <scheme val="minor"/>
      </rPr>
      <t xml:space="preserve"> the failed items are being restored to their last recoverable state.</t>
    </r>
  </si>
  <si>
    <r>
      <t>Restoration:</t>
    </r>
    <r>
      <rPr>
        <sz val="11"/>
        <color theme="1"/>
        <rFont val="Calibri"/>
        <family val="2"/>
        <scheme val="minor"/>
      </rPr>
      <t xml:space="preserve"> the payment-related service is being provided again.</t>
    </r>
  </si>
  <si>
    <r>
      <t>Date and time when the incident was restored or is expected to be restored</t>
    </r>
    <r>
      <rPr>
        <sz val="11"/>
        <color theme="1"/>
        <rFont val="Calibri"/>
        <family val="2"/>
        <scheme val="minor"/>
      </rPr>
      <t>: indicate the date and time when the incident was or is expected to be under control and business was or is expected to be back to normal.</t>
    </r>
  </si>
  <si>
    <r>
      <t>Overall impact</t>
    </r>
    <r>
      <rPr>
        <sz val="11"/>
        <color theme="1"/>
        <rFont val="Calibri"/>
        <family val="2"/>
        <scheme val="minor"/>
      </rPr>
      <t>: please indicate which dimensions have been affected by the incident. Multiple boxes may be checked.</t>
    </r>
  </si>
  <si>
    <r>
      <t>Integrity</t>
    </r>
    <r>
      <rPr>
        <sz val="11"/>
        <color theme="1"/>
        <rFont val="Calibri"/>
        <family val="2"/>
        <scheme val="minor"/>
      </rPr>
      <t>: the property of safeguarding the accuracy and completeness of assets (including data).</t>
    </r>
  </si>
  <si>
    <r>
      <t>Availability</t>
    </r>
    <r>
      <rPr>
        <sz val="11"/>
        <color theme="1"/>
        <rFont val="Calibri"/>
        <family val="2"/>
        <scheme val="minor"/>
      </rPr>
      <t>: the property of payment-related services being accessible and usable by payment service users.</t>
    </r>
  </si>
  <si>
    <r>
      <t>Confidentiality</t>
    </r>
    <r>
      <rPr>
        <sz val="11"/>
        <color theme="1"/>
        <rFont val="Calibri"/>
        <family val="2"/>
        <scheme val="minor"/>
      </rPr>
      <t>: the property that information is not made available or disclosed to unauthorised individuals, entities, or processes.</t>
    </r>
  </si>
  <si>
    <r>
      <t xml:space="preserve">Authenticity: </t>
    </r>
    <r>
      <rPr>
        <sz val="11"/>
        <color theme="1"/>
        <rFont val="Calibri"/>
        <family val="2"/>
        <scheme val="minor"/>
      </rPr>
      <t>the property of a source being what it claims to be.</t>
    </r>
  </si>
  <si>
    <r>
      <t>Continuity</t>
    </r>
    <r>
      <rPr>
        <sz val="11"/>
        <color theme="1"/>
        <rFont val="Calibri"/>
        <family val="2"/>
        <scheme val="minor"/>
      </rPr>
      <t>: the property of an organisation’s processes, tasks and assets needed for the delivering of payment-related services being fully accessible and running at acceptable predefined levels.</t>
    </r>
  </si>
  <si>
    <r>
      <t>Transactions affected</t>
    </r>
    <r>
      <rPr>
        <sz val="11"/>
        <color theme="1"/>
        <rFont val="Calibri"/>
        <family val="2"/>
        <scheme val="minor"/>
      </rPr>
      <t>: PSPs should indicate which thresholds are or will likely be reached by the incident, if any, and the related figures: number of transactions affected, percentage of transactions affected in relation to the number of payment transactions carried out with the same payment services that have been affected by the incident and total value of the transactions. PSPs should provide concrete values for these variables, which may be either actual figures or estimations. Entities reporting on behalf of several PSPs (i.e. consolidated reporting) may provide value ranges instead, representing the lowest and highest value observed or estimated within the group of PSPs included in the report, separated by a hyphen. As a general rule, PSPs should understand as ‘transactions affected’ all domestic and cross-border transactions that have been or will likely be directly or indirectly impacted by the incident and, in particular, those transactions that could not be initiated or processed, those for which the content of the payment message was altered, and those that were fraudulently ordered (have the funds been recovered or not). Furthermore, PSPs should understand the regular level of payment transactions to be the daily annual average of domestic and cross-border payment transactions carried out with the same payment services that have been affected by the incident, taking the previous year as the reference period for calculations. In case PSPs do not consider this figure to be representative (e.g. due to seasonality), they should use another more representative metric instead and convey to the competent authority the underlying rationale for this approach in the field ‘Comments’.</t>
    </r>
  </si>
  <si>
    <r>
      <t>Payment service users affected</t>
    </r>
    <r>
      <rPr>
        <sz val="11"/>
        <color theme="1"/>
        <rFont val="Calibri"/>
        <family val="2"/>
        <scheme val="minor"/>
      </rPr>
      <t xml:space="preserve">: PSPs should indicate which thresholds are or will likely be reached by the incident, if any, and the related figures: total number of payment service users that have been impacted and percentage of payment service users affected in relation to the total number of payment service users. PSPs should provide concrete values for these variables, which may be either actual figures or estimations. Entities reporting on behalf of several PSPs (i.e. consolidated reporting) may provide value ranges instead, representing the lowest and highest value observed or estimated within the group of PSPs included in the report, separated by a hyphen. PSPs should understand as ‘payment service users affected’ all customers (either domestic or from abroad, consumers or corporates) that have a contract with the affected payment service provider that grants them access to the affected payment service, and that have suffered or will likely suffer the consequences of the incident. PSPs should recur to estimations based on past activity in order to determine the number of payment service users that may have been using the payment service during the lifetime of the incident. In the case of groups, each PSP should only consider their own payment service users. In the case of a PSP offering operational services to others, that PSP should only consider its own payment service users (if any), and the PSPs receiving those operational services should also assess the incident in relation to their own payment service users. Furthermore, PSPs should take as the total number of payment service users the aggregated figure of domestic and cross-border payment service users contractually bound with them at the time of the incident (or, alternatively, the most recent figure available) and with access to the affected payment service, regardless of their size or whether they are considered active or passive payment service users. </t>
    </r>
  </si>
  <si>
    <r>
      <t>Service downtime</t>
    </r>
    <r>
      <rPr>
        <sz val="11"/>
        <color theme="1"/>
        <rFont val="Calibri"/>
        <family val="2"/>
        <scheme val="minor"/>
      </rPr>
      <t>: PSPs should indicate whether the threshold is or will likely be reached by the incident and the related figure: total service downtime. PSPs should provide concrete values for this variable, which may be either actual figures or estimations. Entities reporting on behalf of several PSPs (i.e. consolidated reporting) may provide a value range instead, representing the lowest and highest value observed or estimated within the group of PSPs included in the report, separated by a hyphen. PSPs should consider the period of time that any task, process or channel related to the provision of payment services is or will likely be down and, thus, prevents i) the initiation and/or execution of a payment service and/or, ii) access to a payments account. PSPs should count the service downtime from the moment the downtime starts, and they should consider both the time intervals when they are open for business as required for the execution of payment services as well as the closing hours and maintenance periods, where relevant and applicable. If payment service providers are unable to determine when the service downtime started, they should exceptionally count the service downtime from the moment the downtime is detected.</t>
    </r>
  </si>
  <si>
    <r>
      <t>Economic impact</t>
    </r>
    <r>
      <rPr>
        <sz val="11"/>
        <color theme="1"/>
        <rFont val="Calibri"/>
        <family val="2"/>
        <scheme val="minor"/>
      </rPr>
      <t>: PSPs should indicate whether the threshold is or will likely be reached by the incident and the related figures: direct costs and indirect costs. PSPs should provide concrete values for these variables, which may be either actual figures or estimations. Entities reporting on behalf of several PSPs (i.e. consolidated reporting) may provide a value range instead, representing the lowest and highest value observed or estimated within the group of PSPs included in the report, separated by a hyphen). PSPs should consider both the costs that can be connected to the incident directly and those which are indirectly related to the incident. Among other things, PSPs should take into account expropriated funds or assets, replacement costs of hardware or software, other forensic or remediation costs, fees due to non-compliance of contractual obligations, sanctions, external liabilities and lost revenues. As regards the indirect costs, PSPs should only consider those that are already known or very likely to materialise.</t>
    </r>
  </si>
  <si>
    <r>
      <t>Direct costs</t>
    </r>
    <r>
      <rPr>
        <sz val="11"/>
        <color theme="1"/>
        <rFont val="Calibri"/>
        <family val="2"/>
        <scheme val="minor"/>
      </rPr>
      <t>: amount of money (euro) directly caused by the incident, including those needed for the correction of the incident (e.g. expropriated funds or assets, replacement costs of hard‐ and software, fees due to non‐compliance to contractual obligations).</t>
    </r>
  </si>
  <si>
    <r>
      <t>Indirect costs</t>
    </r>
    <r>
      <rPr>
        <sz val="11"/>
        <color theme="1"/>
        <rFont val="Calibri"/>
        <family val="2"/>
        <scheme val="minor"/>
      </rPr>
      <t>: amount of money (euro) indirectly caused by the incident (e.g. customer redress/compensation costs, revenues lost due to missed business opportunities, potential legal costs).</t>
    </r>
  </si>
  <si>
    <r>
      <t>High level of internal escalation</t>
    </r>
    <r>
      <rPr>
        <sz val="11"/>
        <color theme="1"/>
        <rFont val="Calibri"/>
        <family val="2"/>
        <scheme val="minor"/>
      </rPr>
      <t>: PSPs should consider whether, as a result of its impact on payment-related services, the Chief Information Officer (or similar position) has been or will likely be informed about the incident outside any periodical notification procedure and on a continuous basis throughout the lifetime of the incident. In case of delegated reporting, the escalation would take place within the third party. Furthermore, PSPs should consider whether, as a result of the impact of the incident on payment-related services, a crisis mode has been or is likely to be triggered.</t>
    </r>
  </si>
  <si>
    <r>
      <t>Other PSPs or relevant infrastructures potentially affected</t>
    </r>
    <r>
      <rPr>
        <sz val="11"/>
        <color theme="1"/>
        <rFont val="Calibri"/>
        <family val="2"/>
        <scheme val="minor"/>
      </rPr>
      <t>: payment service providers should assess the impact of the incident on the financial market, understood as the financial market infrastructures and/or card payment schemes that support it and the rest of PSPs. In particular, PSPs should assess whether the incident has been or will likely be replicated at other PSPs, whether it has affected or will likely affect the smooth functioning of financial market infrastructures or whether it has compromised or will likely compromise the solidity of the financial system as a whole. PSPs should bear in mind various dimensions such as whether the component/software affected is proprietary or generally available, whether the compromised network is internal or external or whether the PSP has stopped or will likely stop fulfilling its obligations in the financial market infrastructures it is a member of.</t>
    </r>
  </si>
  <si>
    <r>
      <t>Reputational impact:</t>
    </r>
    <r>
      <rPr>
        <sz val="11"/>
        <color theme="1"/>
        <rFont val="Calibri"/>
        <family val="2"/>
        <scheme val="minor"/>
      </rPr>
      <t xml:space="preserve"> PSPs should consider the level of visibility that, to their best knowledge, the incident has gained or will likely gain in the marketplace. In particular, PSPs should consider the likelihood of the incident to cause harm to the society as a good indicator of its potential to impact their reputation. PSPs should take into account whether i) the incident has impacted a visible process and is therefore likely to receive or has already received media coverage (considering not only traditional media, such as newspapers, but also blogs, social networks, etc.), ii) regulatory obligations have been or are likely to be missed, iii) sanctions have been or are likely to be breached or iv) the same type of incident has occurred before. ’</t>
    </r>
  </si>
  <si>
    <r>
      <t>Type of Incident</t>
    </r>
    <r>
      <rPr>
        <sz val="11"/>
        <color theme="1"/>
        <rFont val="Calibri"/>
        <family val="2"/>
        <scheme val="minor"/>
      </rPr>
      <t xml:space="preserve">: indicate whether, to your best knowledge, it is an operational or a security incident. </t>
    </r>
  </si>
  <si>
    <r>
      <t xml:space="preserve">Operational: </t>
    </r>
    <r>
      <rPr>
        <sz val="11"/>
        <color theme="1"/>
        <rFont val="Calibri"/>
        <family val="2"/>
        <scheme val="minor"/>
      </rPr>
      <t>incident stemming from inadequate or failed processes, people and systems or events of force majeure that affect the integrity, availability, confidentiality, authenticity and/or continuity of payment-related services.</t>
    </r>
  </si>
  <si>
    <r>
      <t>Security</t>
    </r>
    <r>
      <rPr>
        <sz val="11"/>
        <color theme="1"/>
        <rFont val="Calibri"/>
        <family val="2"/>
        <scheme val="minor"/>
      </rPr>
      <t>: unauthorised access, use, disclosure, disruption, modification, or destruction of the PSP’s assets that affect the integrity, availability, confidentiality, authenticity and/or continuity of payment-related services. This may happen, among other things, when the PSP experiences cyber-attacks, inadequate design or implementation of security policies or inadequate physical security.</t>
    </r>
  </si>
  <si>
    <r>
      <t xml:space="preserve">Cause of incident: </t>
    </r>
    <r>
      <rPr>
        <sz val="11"/>
        <color theme="1"/>
        <rFont val="Calibri"/>
        <family val="2"/>
        <scheme val="minor"/>
      </rPr>
      <t>indicate the cause of the incident and, if it is not known yet, the one that is the most likely to be. Multiple boxes may be checked.</t>
    </r>
  </si>
  <si>
    <r>
      <t xml:space="preserve">Under investigation: </t>
    </r>
    <r>
      <rPr>
        <sz val="11"/>
        <color theme="1"/>
        <rFont val="Calibri"/>
        <family val="2"/>
        <scheme val="minor"/>
      </rPr>
      <t>the cause has not been determined yet.</t>
    </r>
  </si>
  <si>
    <r>
      <t>External attack</t>
    </r>
    <r>
      <rPr>
        <sz val="11"/>
        <color theme="1"/>
        <rFont val="Calibri"/>
        <family val="2"/>
        <scheme val="minor"/>
      </rPr>
      <t>: the source of the cause comes from outside, and is intentionally targeting the PSP (e.g. malware attacks).</t>
    </r>
  </si>
  <si>
    <r>
      <t>Internal attack</t>
    </r>
    <r>
      <rPr>
        <sz val="11"/>
        <color theme="1"/>
        <rFont val="Calibri"/>
        <family val="2"/>
        <scheme val="minor"/>
      </rPr>
      <t>: the source of the cause comes from inside, and is intentionally targeting the PSP (e.g. internal fraud).</t>
    </r>
  </si>
  <si>
    <r>
      <t>Distributed/Denial of Service (D/DoS):</t>
    </r>
    <r>
      <rPr>
        <sz val="11"/>
        <color theme="1"/>
        <rFont val="Calibri"/>
        <family val="2"/>
        <scheme val="minor"/>
      </rPr>
      <t xml:space="preserve"> an attempt to make an online service unavailable by overwhelming it with traffic from multiple sources.</t>
    </r>
  </si>
  <si>
    <r>
      <t>Infection of internal systems</t>
    </r>
    <r>
      <rPr>
        <sz val="11"/>
        <color theme="1"/>
        <rFont val="Calibri"/>
        <family val="2"/>
        <scheme val="minor"/>
      </rPr>
      <t>: harmful activity that attacks computer systems trying to steal hard disk space or CPU time, access private information, corrupt data, spam contacts, etc.</t>
    </r>
  </si>
  <si>
    <r>
      <t>Targeted intrusion</t>
    </r>
    <r>
      <rPr>
        <sz val="11"/>
        <color theme="1"/>
        <rFont val="Calibri"/>
        <family val="2"/>
        <scheme val="minor"/>
      </rPr>
      <t xml:space="preserve">: unauthorized act of spying, snooping, and stealing information through cyber space. </t>
    </r>
  </si>
  <si>
    <r>
      <t xml:space="preserve">Other: </t>
    </r>
    <r>
      <rPr>
        <sz val="11"/>
        <color theme="1"/>
        <rFont val="Calibri"/>
        <family val="2"/>
        <scheme val="minor"/>
      </rPr>
      <t>any other type of attack the PSP may have suffered, either directly or through a service provider. In particular, if there has been an attack aimed at the authorisation and authentication process, this box should be ticked. Details should be added in the free text field.</t>
    </r>
  </si>
  <si>
    <r>
      <t>External events</t>
    </r>
    <r>
      <rPr>
        <sz val="11"/>
        <color theme="1"/>
        <rFont val="Calibri"/>
        <family val="2"/>
        <scheme val="minor"/>
      </rPr>
      <t>: the cause is associated with events generally outside the organisation's control (e.g. natural disasters, legal issues, business issues and service dependencies).</t>
    </r>
  </si>
  <si>
    <r>
      <t>Human error:</t>
    </r>
    <r>
      <rPr>
        <sz val="11"/>
        <color theme="1"/>
        <rFont val="Calibri"/>
        <family val="2"/>
        <scheme val="minor"/>
      </rPr>
      <t xml:space="preserve"> the incident was caused by the unintentional mistake of a person, be it as part of the payment procedure (e.g. uploading the wrong payments batch file in to the payments system) or related with it somehow (e.g. the power is accidentally cut-off and the payment activity is put on hold). </t>
    </r>
  </si>
  <si>
    <r>
      <t>Process failure</t>
    </r>
    <r>
      <rPr>
        <sz val="11"/>
        <color theme="1"/>
        <rFont val="Calibri"/>
        <family val="2"/>
        <scheme val="minor"/>
      </rPr>
      <t>: the cause of the incident was a poor design or execution of the payment process, the process controls and/or the supporting processes (e.g. process for change/migration, testing, configuration, capacity, monitoring).</t>
    </r>
  </si>
  <si>
    <r>
      <t>System failure</t>
    </r>
    <r>
      <rPr>
        <sz val="11"/>
        <color theme="1"/>
        <rFont val="Calibri"/>
        <family val="2"/>
        <scheme val="minor"/>
      </rPr>
      <t xml:space="preserve">: the cause of the incident is associated with a non-adequate design, execution, components, specifications, integration or complexity of the systems that support the payment activity. </t>
    </r>
  </si>
  <si>
    <r>
      <t>Other</t>
    </r>
    <r>
      <rPr>
        <sz val="11"/>
        <color theme="1"/>
        <rFont val="Calibri"/>
        <family val="2"/>
        <scheme val="minor"/>
      </rPr>
      <t>: the cause of the incident is none of the above. Further details should be provided in the free text field.</t>
    </r>
  </si>
  <si>
    <r>
      <t>Was the incident affecting you directly, or indirectly through a service provider?</t>
    </r>
    <r>
      <rPr>
        <sz val="11"/>
        <color theme="1"/>
        <rFont val="Calibri"/>
        <family val="2"/>
        <scheme val="minor"/>
      </rPr>
      <t>: an incident can target directly a PSP or affect it indirectly, through a third party. In case of an indirect impact, please provide the name of the service provider(s).</t>
    </r>
  </si>
  <si>
    <r>
      <t>Building(s) affected (Address), if applicable</t>
    </r>
    <r>
      <rPr>
        <sz val="11"/>
        <color theme="1"/>
        <rFont val="Calibri"/>
        <family val="2"/>
        <scheme val="minor"/>
      </rPr>
      <t>: in case a physical building is affected, please indicate its address.</t>
    </r>
  </si>
  <si>
    <r>
      <t>Commercial channels affected</t>
    </r>
    <r>
      <rPr>
        <sz val="11"/>
        <color theme="1"/>
        <rFont val="Calibri"/>
        <family val="2"/>
        <scheme val="minor"/>
      </rPr>
      <t>: indicate the channel or channels of interaction with payment service users that have been impacted by the incident. Multiple boxes may be checked.</t>
    </r>
  </si>
  <si>
    <r>
      <t>Branches</t>
    </r>
    <r>
      <rPr>
        <sz val="11"/>
        <color theme="1"/>
        <rFont val="Calibri"/>
        <family val="2"/>
        <scheme val="minor"/>
      </rPr>
      <t>: place of business (other than the head office) which is a part of a PSP, has no legal personality and carries out directly some or all of the transactions inherent in the business of a PSP. All of the places of the business set up in the same Member State by a PSP with a head office in another Member State should be regarded as a single branch.</t>
    </r>
  </si>
  <si>
    <r>
      <t>E-banking</t>
    </r>
    <r>
      <rPr>
        <sz val="11"/>
        <color theme="1"/>
        <rFont val="Calibri"/>
        <family val="2"/>
        <scheme val="minor"/>
      </rPr>
      <t>: the use of computers to carry out financial transactions over the Internet.</t>
    </r>
  </si>
  <si>
    <r>
      <t>Telephone banking</t>
    </r>
    <r>
      <rPr>
        <sz val="11"/>
        <color theme="1"/>
        <rFont val="Calibri"/>
        <family val="2"/>
        <scheme val="minor"/>
      </rPr>
      <t>: the use of telephones to carry out financial transactions.</t>
    </r>
  </si>
  <si>
    <r>
      <t>Mobile banking</t>
    </r>
    <r>
      <rPr>
        <sz val="11"/>
        <color theme="1"/>
        <rFont val="Calibri"/>
        <family val="2"/>
        <scheme val="minor"/>
      </rPr>
      <t>: the use of a specific banking application on a smartphone or similar device to carry out financial transactions.</t>
    </r>
  </si>
  <si>
    <r>
      <t xml:space="preserve">ATMs: </t>
    </r>
    <r>
      <rPr>
        <sz val="11"/>
        <color theme="1"/>
        <rFont val="Calibri"/>
        <family val="2"/>
        <scheme val="minor"/>
      </rPr>
      <t>an electromechanical device that allows payment service users to withdraw cash from their accounts and/or access other services.</t>
    </r>
  </si>
  <si>
    <r>
      <t>Point of Sale</t>
    </r>
    <r>
      <rPr>
        <sz val="11"/>
        <color theme="1"/>
        <rFont val="Calibri"/>
        <family val="2"/>
        <scheme val="minor"/>
      </rPr>
      <t>: physical premise of the merchant at which the payment transaction is initiated.</t>
    </r>
  </si>
  <si>
    <r>
      <t>Other</t>
    </r>
    <r>
      <rPr>
        <sz val="11"/>
        <color theme="1"/>
        <rFont val="Calibri"/>
        <family val="2"/>
        <scheme val="minor"/>
      </rPr>
      <t>: the commercial channel affected is none of the above. Further details should be provided in the free text field.</t>
    </r>
  </si>
  <si>
    <r>
      <t>Payment services affected</t>
    </r>
    <r>
      <rPr>
        <sz val="11"/>
        <color theme="1"/>
        <rFont val="Calibri"/>
        <family val="2"/>
        <scheme val="minor"/>
      </rPr>
      <t>: indicate those payment services that are not working properly as a result of the incident. Multiple boxes may be checked.</t>
    </r>
  </si>
  <si>
    <r>
      <t>Cash placement on a payment account</t>
    </r>
    <r>
      <rPr>
        <sz val="11"/>
        <color theme="1"/>
        <rFont val="Calibri"/>
        <family val="2"/>
        <scheme val="minor"/>
      </rPr>
      <t>:</t>
    </r>
    <r>
      <rPr>
        <b/>
        <sz val="11"/>
        <color theme="1"/>
        <rFont val="Calibri"/>
        <family val="2"/>
        <scheme val="minor"/>
      </rPr>
      <t xml:space="preserve"> </t>
    </r>
    <r>
      <rPr>
        <sz val="11"/>
        <color theme="1"/>
        <rFont val="Calibri"/>
        <family val="2"/>
        <scheme val="minor"/>
      </rPr>
      <t>the</t>
    </r>
    <r>
      <rPr>
        <b/>
        <sz val="11"/>
        <color theme="1"/>
        <rFont val="Calibri"/>
        <family val="2"/>
        <scheme val="minor"/>
      </rPr>
      <t xml:space="preserve"> </t>
    </r>
    <r>
      <rPr>
        <sz val="11"/>
        <color theme="1"/>
        <rFont val="Calibri"/>
        <family val="2"/>
        <scheme val="minor"/>
      </rPr>
      <t>handing</t>
    </r>
    <r>
      <rPr>
        <b/>
        <sz val="11"/>
        <color theme="1"/>
        <rFont val="Calibri"/>
        <family val="2"/>
        <scheme val="minor"/>
      </rPr>
      <t xml:space="preserve"> </t>
    </r>
    <r>
      <rPr>
        <sz val="11"/>
        <color theme="1"/>
        <rFont val="Calibri"/>
        <family val="2"/>
        <scheme val="minor"/>
      </rPr>
      <t>of cash to a PSP in order to credit it on a payment account.</t>
    </r>
  </si>
  <si>
    <r>
      <t xml:space="preserve">Cash withdrawal from a payment account: </t>
    </r>
    <r>
      <rPr>
        <sz val="11"/>
        <color theme="1"/>
        <rFont val="Calibri"/>
        <family val="2"/>
        <scheme val="minor"/>
      </rPr>
      <t>the request received by a PSP from its payment service user to provide cash and debit his/her payment account by the corresponding amount.</t>
    </r>
  </si>
  <si>
    <r>
      <t>Operations required for operating a payment account:</t>
    </r>
    <r>
      <rPr>
        <sz val="11"/>
        <color theme="1"/>
        <rFont val="Calibri"/>
        <family val="2"/>
        <scheme val="minor"/>
      </rPr>
      <t xml:space="preserve"> those actions needed to be performed in a payment account in order to activate, deactivate and/or maintain it (e.g. opening, blocking).</t>
    </r>
  </si>
  <si>
    <r>
      <t>Acquiring of payment instruments</t>
    </r>
    <r>
      <rPr>
        <sz val="11"/>
        <color theme="1"/>
        <rFont val="Calibri"/>
        <family val="2"/>
        <scheme val="minor"/>
      </rPr>
      <t>: a payment service consisting in a PSP contracting with a payee to accept and process payment transactions, which results in a transfer of funds to the payee.</t>
    </r>
  </si>
  <si>
    <r>
      <t>Credit transfers</t>
    </r>
    <r>
      <rPr>
        <sz val="11"/>
        <color theme="1"/>
        <rFont val="Calibri"/>
        <family val="2"/>
        <scheme val="minor"/>
      </rPr>
      <t>: a payment service for crediting a payee’s payment account with a payment transaction or a series of payment transactions from a payer’s payment account by the PSP which holds the payer’s payment account, based on an instruction given by the payer.</t>
    </r>
  </si>
  <si>
    <r>
      <t>Direct debits</t>
    </r>
    <r>
      <rPr>
        <sz val="11"/>
        <color theme="1"/>
        <rFont val="Calibri"/>
        <family val="2"/>
        <scheme val="minor"/>
      </rPr>
      <t>: a payment service for debiting a payer’s payment account, where a payment transaction is initiated by the payee on the basis of the consent given by the payer to the payee, to the payee’s payment service provider or to the payer’s own payment service provider.</t>
    </r>
  </si>
  <si>
    <r>
      <t>Card payments</t>
    </r>
    <r>
      <rPr>
        <sz val="11"/>
        <color theme="1"/>
        <rFont val="Calibri"/>
        <family val="2"/>
        <scheme val="minor"/>
      </rPr>
      <t>: a payment service based on a payment card scheme's infrastructure and business rules to make a payment transaction by means of any card, telecommunication, digital or IT device or software if this results in a debit or a credit card transaction. Card-based payment transactions exclude transactions based on other kinds of payment services.</t>
    </r>
  </si>
  <si>
    <r>
      <t xml:space="preserve">Issuing of payment instruments: </t>
    </r>
    <r>
      <rPr>
        <sz val="11"/>
        <color theme="1"/>
        <rFont val="Calibri"/>
        <family val="2"/>
        <scheme val="minor"/>
      </rPr>
      <t>a payment service consisting in a PSP contracting with a payer to provide her with a payment instrument to initiate and process the payer’s payment transactions.</t>
    </r>
  </si>
  <si>
    <r>
      <t>Money remittance:</t>
    </r>
    <r>
      <rPr>
        <sz val="11"/>
        <color theme="1"/>
        <rFont val="Calibri"/>
        <family val="2"/>
        <scheme val="minor"/>
      </rPr>
      <t xml:space="preserve"> a payment service where funds are received from a payer, without any payment accounts being created in the name of the payer or the payee, for the sole purpose of transferring a corresponding amount to a payee or to another PSP acting on behalf of the payee, and/or where such funds are received on behalf of and made available to the payee.</t>
    </r>
  </si>
  <si>
    <r>
      <t>Payment initiation services</t>
    </r>
    <r>
      <rPr>
        <sz val="11"/>
        <color theme="1"/>
        <rFont val="Calibri"/>
        <family val="2"/>
        <scheme val="minor"/>
      </rPr>
      <t>: a payment service to initiate a payment order at the request of the payment service user with respect to a payment account held at another PSP.</t>
    </r>
  </si>
  <si>
    <r>
      <t xml:space="preserve">Account information services: </t>
    </r>
    <r>
      <rPr>
        <sz val="11"/>
        <color theme="1"/>
        <rFont val="Calibri"/>
        <family val="2"/>
        <scheme val="minor"/>
      </rPr>
      <t>an</t>
    </r>
    <r>
      <rPr>
        <b/>
        <sz val="11"/>
        <color theme="1"/>
        <rFont val="Calibri"/>
        <family val="2"/>
        <scheme val="minor"/>
      </rPr>
      <t xml:space="preserve"> </t>
    </r>
    <r>
      <rPr>
        <sz val="11"/>
        <color theme="1"/>
        <rFont val="Calibri"/>
        <family val="2"/>
        <scheme val="minor"/>
      </rPr>
      <t>online payment service to provide consolidated information on one or more payment accounts held by the payment service user with either another PSP or with more than one PSP.</t>
    </r>
  </si>
  <si>
    <r>
      <t>Other</t>
    </r>
    <r>
      <rPr>
        <sz val="11"/>
        <color theme="1"/>
        <rFont val="Calibri"/>
        <family val="2"/>
        <scheme val="minor"/>
      </rPr>
      <t>: the payment service affected is none of the above. Further details should be provided in the free text field.</t>
    </r>
  </si>
  <si>
    <r>
      <t>Functional areas affected</t>
    </r>
    <r>
      <rPr>
        <sz val="11"/>
        <color theme="1"/>
        <rFont val="Calibri"/>
        <family val="2"/>
        <scheme val="minor"/>
      </rPr>
      <t>: indicate the step or steps of the payment process that have been impacted by the incident. Multiple boxes may be checked.</t>
    </r>
    <r>
      <rPr>
        <b/>
        <sz val="11"/>
        <color theme="1"/>
        <rFont val="Calibri"/>
        <family val="2"/>
        <scheme val="minor"/>
      </rPr>
      <t xml:space="preserve"> </t>
    </r>
  </si>
  <si>
    <r>
      <t>Authentication/authorisation</t>
    </r>
    <r>
      <rPr>
        <sz val="11"/>
        <color theme="1"/>
        <rFont val="Calibri"/>
        <family val="2"/>
        <scheme val="minor"/>
      </rPr>
      <t>: procedures which allow the PSP to verify the identity of a payment service user or the validity of the use of a specific payment instrument, including the use of the user’s personalised security credentials; and the payment service user (or a third party acting on behalf of that user) giving his/her consent in order to transfer funds or securities.</t>
    </r>
  </si>
  <si>
    <r>
      <t xml:space="preserve">Communication: </t>
    </r>
    <r>
      <rPr>
        <sz val="11"/>
        <color theme="1"/>
        <rFont val="Calibri"/>
        <family val="2"/>
        <scheme val="minor"/>
      </rPr>
      <t>flow of information for the purpose of identification, authentication, notification and information between account servicing PSP and payment initiation service providers, account information service providers, payers, payees and other PSPs.</t>
    </r>
  </si>
  <si>
    <r>
      <t>Clearing</t>
    </r>
    <r>
      <rPr>
        <sz val="11"/>
        <color theme="1"/>
        <rFont val="Calibri"/>
        <family val="2"/>
        <scheme val="minor"/>
      </rPr>
      <t>: a process of transmitting, reconciling and, in some cases, confirming transfer orders prior to settlement, potentially including the netting of orders and the establishment of final positions for settlement.</t>
    </r>
  </si>
  <si>
    <r>
      <t>Direct settlement</t>
    </r>
    <r>
      <rPr>
        <sz val="11"/>
        <color theme="1"/>
        <rFont val="Calibri"/>
        <family val="2"/>
        <scheme val="minor"/>
      </rPr>
      <t>: the completion of a transaction or of processing with the aim of discharging participants’ obligations through the transfer of funds, when this action is carried out by the affected PSP itself.</t>
    </r>
  </si>
  <si>
    <r>
      <t xml:space="preserve">Indirect settlement: </t>
    </r>
    <r>
      <rPr>
        <sz val="11"/>
        <color theme="1"/>
        <rFont val="Calibri"/>
        <family val="2"/>
        <scheme val="minor"/>
      </rPr>
      <t>the completion of a transaction or of processing with the aim of discharging participants’ obligations through the transfer of funds, when this action is carried out by another PSP on behalf of the affected PSP.</t>
    </r>
  </si>
  <si>
    <r>
      <t>Other</t>
    </r>
    <r>
      <rPr>
        <sz val="11"/>
        <color theme="1"/>
        <rFont val="Calibri"/>
        <family val="2"/>
        <scheme val="minor"/>
      </rPr>
      <t>: the functional area affected is none of the above. Further details should be provided in the free text field.</t>
    </r>
  </si>
  <si>
    <r>
      <t>Systems and components affected:</t>
    </r>
    <r>
      <rPr>
        <sz val="11"/>
        <color theme="1"/>
        <rFont val="Calibri"/>
        <family val="2"/>
        <scheme val="minor"/>
      </rPr>
      <t xml:space="preserve"> indicate which part or parts of the PSP’s technological infrastructure have been impacted by the incident. Multiple boxes may be checked.</t>
    </r>
  </si>
  <si>
    <r>
      <t>Application/software</t>
    </r>
    <r>
      <rPr>
        <sz val="11"/>
        <color theme="1"/>
        <rFont val="Calibri"/>
        <family val="2"/>
        <scheme val="minor"/>
      </rPr>
      <t>: programs, operating systems, etc. that support the provision of payment services by the PSP.</t>
    </r>
  </si>
  <si>
    <r>
      <t>Database</t>
    </r>
    <r>
      <rPr>
        <sz val="11"/>
        <color theme="1"/>
        <rFont val="Calibri"/>
        <family val="2"/>
        <scheme val="minor"/>
      </rPr>
      <t>: data structure which stores personal and payment information needed to execute payment transactions.</t>
    </r>
  </si>
  <si>
    <r>
      <t>Hardware</t>
    </r>
    <r>
      <rPr>
        <sz val="11"/>
        <color theme="1"/>
        <rFont val="Calibri"/>
        <family val="2"/>
        <scheme val="minor"/>
      </rPr>
      <t>: physical technology equipment that runs the processes and/or stores the data needed by PSPs to carry out their payment-related activity.</t>
    </r>
  </si>
  <si>
    <r>
      <t xml:space="preserve">Network/infrastructure: </t>
    </r>
    <r>
      <rPr>
        <sz val="11"/>
        <color theme="1"/>
        <rFont val="Calibri"/>
        <family val="2"/>
        <scheme val="minor"/>
      </rPr>
      <t>telecommunications networks, either public or private, that allow the exchange of data and information (e.g. the Internet) during the payment process.</t>
    </r>
  </si>
  <si>
    <r>
      <t>Other</t>
    </r>
    <r>
      <rPr>
        <sz val="11"/>
        <color theme="1"/>
        <rFont val="Calibri"/>
        <family val="2"/>
        <scheme val="minor"/>
      </rPr>
      <t>: the system and component affected is none of the above. Further details should be provided in the free text field.</t>
    </r>
  </si>
  <si>
    <r>
      <t xml:space="preserve">Staff affected: </t>
    </r>
    <r>
      <rPr>
        <sz val="11"/>
        <color theme="1"/>
        <rFont val="Calibri"/>
        <family val="2"/>
        <scheme val="minor"/>
      </rPr>
      <t>indicate whether the incident has had any effects on the PSP’s staff and if so, provide details in the free text field.</t>
    </r>
  </si>
  <si>
    <r>
      <t xml:space="preserve">Which actions/measures have been taken so far or are planned to recover from the incident?: </t>
    </r>
    <r>
      <rPr>
        <sz val="11"/>
        <color theme="1"/>
        <rFont val="Calibri"/>
        <family val="2"/>
        <scheme val="minor"/>
      </rPr>
      <t>please, provide details about actions that have been taken or planned to be taken in order to temporarily address the incident.</t>
    </r>
  </si>
  <si>
    <r>
      <t>Have the Business Continuity Plans and/or Disaster Recovery Plans been activated?:</t>
    </r>
    <r>
      <rPr>
        <sz val="11"/>
        <color theme="1"/>
        <rFont val="Calibri"/>
        <family val="2"/>
        <scheme val="minor"/>
      </rPr>
      <t xml:space="preserve"> please, indicate whether it has been the case and if so, provide the most relevant details of what happened (i.e. when they were activated and what it consisted of).</t>
    </r>
  </si>
  <si>
    <r>
      <t>Has the PSP cancelled or weaken some controls because of the incident?</t>
    </r>
    <r>
      <rPr>
        <sz val="11"/>
        <color theme="1"/>
        <rFont val="Calibri"/>
        <family val="2"/>
        <scheme val="minor"/>
      </rPr>
      <t>: please, indicate whether the PSP has had to override some controls (e.g. stop using the four eyes principle) in order to address the incident and if so, provide details as to the underlying reasons justifying the weakening or cancelling of controls.</t>
    </r>
  </si>
  <si>
    <t>This section refers to the PSP that is experiencing the incident.</t>
  </si>
  <si>
    <r>
      <t>Individual:</t>
    </r>
    <r>
      <rPr>
        <b/>
        <sz val="10"/>
        <color theme="1"/>
        <rFont val="Calibri"/>
        <family val="2"/>
        <scheme val="minor"/>
      </rPr>
      <t xml:space="preserve"> </t>
    </r>
    <r>
      <rPr>
        <sz val="11"/>
        <color theme="1"/>
        <rFont val="Calibri"/>
        <family val="2"/>
        <scheme val="minor"/>
      </rPr>
      <t>the report refers to a single PSP.</t>
    </r>
  </si>
  <si>
    <r>
      <t>Diagnostics</t>
    </r>
    <r>
      <rPr>
        <b/>
        <sz val="10"/>
        <color theme="1"/>
        <rFont val="Calibri"/>
        <family val="2"/>
        <scheme val="minor"/>
      </rPr>
      <t>:</t>
    </r>
    <r>
      <rPr>
        <sz val="11"/>
        <color theme="1"/>
        <rFont val="Calibri"/>
        <family val="2"/>
        <scheme val="minor"/>
      </rPr>
      <t xml:space="preserve"> the characteristics of the incident have just been identified.</t>
    </r>
  </si>
  <si>
    <r>
      <t>Update of the information from the intermediate report (summary)</t>
    </r>
    <r>
      <rPr>
        <sz val="11"/>
        <color theme="1"/>
        <rFont val="Calibri"/>
        <family val="2"/>
        <scheme val="minor"/>
      </rPr>
      <t xml:space="preserve">: please, provide further information on the actions taken to recover from the incident, avoid its reoccurrence, analysis of the root cause, lessons learnt, etc. </t>
    </r>
  </si>
  <si>
    <r>
      <t>Date and time of closing the incident</t>
    </r>
    <r>
      <rPr>
        <sz val="11"/>
        <color theme="1"/>
        <rFont val="Calibri"/>
        <family val="2"/>
        <scheme val="minor"/>
      </rPr>
      <t>: indicate the date and time when the incident was considered closed.</t>
    </r>
  </si>
  <si>
    <r>
      <t>Are the original controls back in place?</t>
    </r>
    <r>
      <rPr>
        <sz val="11"/>
        <color theme="1"/>
        <rFont val="Calibri"/>
        <family val="2"/>
        <scheme val="minor"/>
      </rPr>
      <t>: if the PSP had to cancel or weaken some controls because of the incident, indicate whether such controls are back in place and provide any additional information in the free text field.</t>
    </r>
  </si>
  <si>
    <r>
      <t xml:space="preserve">What was the root cause, if already known?: </t>
    </r>
    <r>
      <rPr>
        <sz val="11"/>
        <color theme="1"/>
        <rFont val="Calibri"/>
        <family val="2"/>
        <scheme val="minor"/>
      </rPr>
      <t>please, explain which is the root cause of the incident or, if it is not known yet, the preliminary conclusions drawn from the root cause analysis. PSPs may attach a file with detailed information if considered necessary.</t>
    </r>
  </si>
  <si>
    <r>
      <t>Main corrective actions/measures taken or planned to prevent the incident from happening again in the future, if already known</t>
    </r>
    <r>
      <rPr>
        <sz val="11"/>
        <color theme="1"/>
        <rFont val="Calibri"/>
        <family val="2"/>
        <scheme val="minor"/>
      </rPr>
      <t>: please, describe the main actions that have been taken or are planned to be taken in order to prevent a future reoccurrence of the incident.</t>
    </r>
  </si>
  <si>
    <r>
      <t xml:space="preserve">Has the incident been shared with other PSPs for information purposes?: </t>
    </r>
    <r>
      <rPr>
        <sz val="11"/>
        <color theme="1"/>
        <rFont val="Calibri"/>
        <family val="2"/>
        <scheme val="minor"/>
      </rPr>
      <t>please, provide an overview as to which PSPs have been reached out, either formally or informally, to debrief them about the incident, providing details of the PSPs that have been informed, the information that has been shared and the underlying reasons for sharing this information.</t>
    </r>
  </si>
  <si>
    <r>
      <t>Has any legal action been taken against the PSP?</t>
    </r>
    <r>
      <rPr>
        <sz val="11"/>
        <color theme="1"/>
        <rFont val="Calibri"/>
        <family val="2"/>
        <scheme val="minor"/>
      </rPr>
      <t xml:space="preserve">: please, indicate whether, at the time of filling out the final report, the PSP has suffered any legal action (e.g. taken to court, lost the licence…) as a result of the incident. </t>
    </r>
  </si>
  <si>
    <t>In case the reporting is done on a consolidated basis, please complete de following table:</t>
  </si>
  <si>
    <t>1.</t>
  </si>
  <si>
    <t>2.</t>
  </si>
  <si>
    <t>Headline</t>
  </si>
  <si>
    <t>Deadlines</t>
  </si>
  <si>
    <t>The initial report is the first notification that the PSP submits to the competent authority in the home Member State.</t>
  </si>
  <si>
    <t>The intermediate report is an update of a previous (initial or intermediate) report on the same incident.</t>
  </si>
  <si>
    <t>The last intermediate report informs the competent authority in the home Member State that regular activities have been recovered and business is back to normal, so no more intermediate reports will be submitted.</t>
  </si>
  <si>
    <t>Please, select the type of report:</t>
  </si>
  <si>
    <t>Incident reclassified as non-major</t>
  </si>
  <si>
    <t>maximum of 3 business days from  the previous report</t>
  </si>
  <si>
    <t xml:space="preserve">Incident identification number, if applicable </t>
  </si>
  <si>
    <t>Value of transactions affected in EUR</t>
  </si>
  <si>
    <t>As a % of total payment service users</t>
  </si>
  <si>
    <t>Comments</t>
  </si>
  <si>
    <t>An incident reclassified as non-major refers when the incident does no longer fulfil the criteria to be considered major and is not expected to fulfil them before it is solved. PSPs should explain the reasons for such downgrading.</t>
  </si>
  <si>
    <t>The final report is the last report the PSP will send in relation to the incident because i) a root cause analysis has already been carried out and estimations can be replaced with real figures, or ii) the incident is no longer considered to  be major.</t>
  </si>
  <si>
    <t>INSTRUCTIONS FOR THE COMPLETION OF THIS TEMPLATE</t>
  </si>
  <si>
    <t>Incident Status</t>
  </si>
  <si>
    <t>Cause of Incident</t>
  </si>
  <si>
    <t>RESULT</t>
  </si>
  <si>
    <t>Economic Impact</t>
  </si>
  <si>
    <t>Number of payment service users affected</t>
  </si>
  <si>
    <t>Incident Detection and Initial Classification</t>
  </si>
  <si>
    <t>Number of transactions affected</t>
  </si>
  <si>
    <t>DD/MM/YYYY HH:MM</t>
  </si>
  <si>
    <t>Overall Impact</t>
  </si>
  <si>
    <t>PSP authorisation number</t>
  </si>
  <si>
    <t>General</t>
  </si>
  <si>
    <t>Initial</t>
  </si>
  <si>
    <t>Intermediate</t>
  </si>
  <si>
    <t>Final</t>
  </si>
  <si>
    <t>DROP DOWN</t>
  </si>
  <si>
    <t>Report Date and Time</t>
  </si>
  <si>
    <t>DateTime</t>
  </si>
  <si>
    <t>Integer</t>
  </si>
  <si>
    <t>Decimal</t>
  </si>
  <si>
    <t>String</t>
  </si>
  <si>
    <t>Boolean</t>
  </si>
  <si>
    <t>The incident was detected by</t>
  </si>
  <si>
    <t>Type of Attack</t>
  </si>
  <si>
    <t>Incident Mitigation</t>
  </si>
  <si>
    <t>What was the root cause (if already known)?</t>
  </si>
  <si>
    <t>Main corrective actions/measures taken or planned</t>
  </si>
  <si>
    <t>Return</t>
  </si>
  <si>
    <t>FileNameInstitutionCode</t>
  </si>
  <si>
    <t>FileNameReportDate</t>
  </si>
  <si>
    <t>IncidentID</t>
  </si>
  <si>
    <t>ReportType</t>
  </si>
  <si>
    <t>PSD2_Incident_Report</t>
  </si>
  <si>
    <t>PSPInstitutionNumber</t>
  </si>
  <si>
    <t>Category</t>
  </si>
  <si>
    <t>Individual</t>
  </si>
  <si>
    <t>QuestionProperty</t>
  </si>
  <si>
    <t>Name of reporting entity</t>
  </si>
  <si>
    <t>Reporting entity (delegated reporting)</t>
  </si>
  <si>
    <t>Affected payment services provider (PSP)</t>
  </si>
  <si>
    <t>Describe the level of internal escalation of the incident</t>
  </si>
  <si>
    <t>Section</t>
  </si>
  <si>
    <t>Transactions affected</t>
  </si>
  <si>
    <t>Payment service users affected</t>
  </si>
  <si>
    <t>Service downtime</t>
  </si>
  <si>
    <t>Type of incident</t>
  </si>
  <si>
    <t>Tab</t>
  </si>
  <si>
    <t>Question</t>
  </si>
  <si>
    <t>Actual</t>
  </si>
  <si>
    <t>Value</t>
  </si>
  <si>
    <t>Total service downtime</t>
  </si>
  <si>
    <t>Direct costs in EUR</t>
  </si>
  <si>
    <t>Indirect costs in EUR</t>
  </si>
  <si>
    <t>Incident identification number</t>
  </si>
  <si>
    <t>Report date and time</t>
  </si>
  <si>
    <t>PSP1</t>
  </si>
  <si>
    <t>PSP2</t>
  </si>
  <si>
    <t>PSP3</t>
  </si>
  <si>
    <t>PSP4</t>
  </si>
  <si>
    <t>PSP5</t>
  </si>
  <si>
    <t>PSP6</t>
  </si>
  <si>
    <t>PSP7</t>
  </si>
  <si>
    <t>PSP8</t>
  </si>
  <si>
    <t>PSP9</t>
  </si>
  <si>
    <t>PSP10</t>
  </si>
  <si>
    <t>PSP11</t>
  </si>
  <si>
    <t>PSP12</t>
  </si>
  <si>
    <t>PSP13</t>
  </si>
  <si>
    <t>PSP14</t>
  </si>
  <si>
    <t>PSP15</t>
  </si>
  <si>
    <t>PSP16</t>
  </si>
  <si>
    <t>PSP17</t>
  </si>
  <si>
    <t>PSP18</t>
  </si>
  <si>
    <t>PSP19</t>
  </si>
  <si>
    <t>PSP20</t>
  </si>
  <si>
    <t>PSP21</t>
  </si>
  <si>
    <t>Unique Identification Number</t>
  </si>
  <si>
    <t>Authorisation Number</t>
  </si>
  <si>
    <t>Authorisation number</t>
  </si>
  <si>
    <t>Report type</t>
  </si>
  <si>
    <t>Last intermediate</t>
  </si>
  <si>
    <t>Date_Time</t>
  </si>
  <si>
    <t>Scope of consolidation</t>
  </si>
  <si>
    <t>Head of group</t>
  </si>
  <si>
    <t>Unique identification number</t>
  </si>
  <si>
    <t>PSP unique identification number</t>
  </si>
  <si>
    <t>Date and time of beginning of the incident</t>
  </si>
  <si>
    <t>Countries affected by the incident</t>
  </si>
  <si>
    <t>Affected PSP</t>
  </si>
  <si>
    <t>CONSOLIDATED REPORT</t>
  </si>
  <si>
    <t>List of PSPs</t>
  </si>
  <si>
    <t>Estimated time of next update</t>
  </si>
  <si>
    <t>Identification Number</t>
  </si>
  <si>
    <t>Date and time of expected restoration</t>
  </si>
  <si>
    <t>As a percent of regular number of transactions</t>
  </si>
  <si>
    <t>As a percent of total payment service users</t>
  </si>
  <si>
    <t>Dropdown Number of service users affected</t>
  </si>
  <si>
    <t>Dropdown Amount of transactions affected</t>
  </si>
  <si>
    <t>Dropdown Service downtime</t>
  </si>
  <si>
    <t>Dropdown Economic impact</t>
  </si>
  <si>
    <t>Other PSPs or infrastructures affected</t>
  </si>
  <si>
    <t>How this incident could affect other PSPs or infrastructures</t>
  </si>
  <si>
    <t>How the incident could affect PSP reputation</t>
  </si>
  <si>
    <t>Distributed_Denial of Service</t>
  </si>
  <si>
    <t>Was the effect direct or indirect via a service provider?</t>
  </si>
  <si>
    <t>Buildings affected and address</t>
  </si>
  <si>
    <t>Authentication_Authorisation</t>
  </si>
  <si>
    <t>Application or Software</t>
  </si>
  <si>
    <t>Network or infrastructure</t>
  </si>
  <si>
    <t>How incident could affect PSP staff</t>
  </si>
  <si>
    <t>Actions taken to recover from the incident</t>
  </si>
  <si>
    <t>Business Continuity Plan or Disaster Recovery Plan been activated?</t>
  </si>
  <si>
    <t>PSP cancelled or weakened controls due to the incident?</t>
  </si>
  <si>
    <t>Update information from the intermediate report</t>
  </si>
  <si>
    <t>Has the incident been shared with other PSPs?</t>
  </si>
  <si>
    <t>Has legal action been taken against the PSP?</t>
  </si>
  <si>
    <t>Detailed description</t>
  </si>
  <si>
    <t>Detailed description of the incident</t>
  </si>
  <si>
    <t>A1 - GENERAL DETAILS</t>
  </si>
  <si>
    <t>A2 - INCIDENT DETECTION and INITIAL CLASSIFICATION</t>
  </si>
  <si>
    <t>B1 - GENERAL DETAILS</t>
  </si>
  <si>
    <t>B2 - INCIDENT CLASSIFICATION_INFORMATION ON THE INCIDENT</t>
  </si>
  <si>
    <t>B3 - INCIDENT DESCRIPTION</t>
  </si>
  <si>
    <t>B4 - INCIDENT IMPACT</t>
  </si>
  <si>
    <t>B5 - INCIDENT MITIGATION</t>
  </si>
  <si>
    <t>C1 - GENERAL DETAILS</t>
  </si>
  <si>
    <t>C2 - ROOT CAUSE ANALYSIS AND FOLLOW UP</t>
  </si>
  <si>
    <t>C3 - ADDITIONAL INFORMATON</t>
  </si>
  <si>
    <t>YES AND CRISIS MODE (OR EQUIVALENT)</t>
  </si>
  <si>
    <t>If controls were weakened are the original controls back in place?</t>
  </si>
  <si>
    <t>TemplateVersion</t>
  </si>
  <si>
    <t>PSD2_1.0</t>
  </si>
  <si>
    <t>General description of the incident</t>
  </si>
  <si>
    <t>Staff affected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</si>
</sst>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11"/>
      <color theme="1"/>
      <name val="Calibri"/>
      <family val="2"/>
      <scheme val="minor"/>
    </font>
    <font>
      <sz val="10"/>
      <color theme="1"/>
      <name val="Arial"/>
      <family val="2"/>
      <charset val="238"/>
    </font>
    <font>
      <sz val="11"/>
      <name val="Arial"/>
      <family val="2"/>
    </font>
    <font>
      <sz val="10"/>
      <name val="Arial"/>
      <family val="2"/>
    </font>
    <font>
      <b/>
      <sz val="10"/>
      <name val="Arial"/>
      <family val="2"/>
    </font>
    <font>
      <sz val="10"/>
      <color theme="1"/>
      <name val="Calibri"/>
      <family val="2"/>
      <scheme val="minor"/>
    </font>
    <font>
      <vertAlign val="superscript"/>
      <sz val="11"/>
      <name val="Arial"/>
      <family val="2"/>
    </font>
    <font>
      <sz val="11"/>
      <name val="Calibri"/>
      <family val="2"/>
      <scheme val="minor"/>
    </font>
    <font>
      <b/>
      <sz val="11"/>
      <name val="Calibri"/>
      <family val="2"/>
      <scheme val="minor"/>
    </font>
    <font>
      <sz val="11"/>
      <color rgb="FF9C0006"/>
      <name val="Calibri"/>
      <family val="2"/>
      <scheme val="minor"/>
    </font>
    <font>
      <sz val="11"/>
      <color theme="0"/>
      <name val="Calibri"/>
      <family val="2"/>
      <scheme val="minor"/>
    </font>
    <font>
      <b/>
      <i/>
      <strike/>
      <sz val="11"/>
      <color rgb="FFC00000"/>
      <name val="Arial"/>
      <family val="2"/>
    </font>
    <font>
      <strike/>
      <sz val="10"/>
      <name val="Arial"/>
      <family val="2"/>
    </font>
    <font>
      <u/>
      <sz val="10"/>
      <name val="Arial"/>
      <family val="2"/>
    </font>
    <font>
      <i/>
      <sz val="11"/>
      <name val="Arial"/>
      <family val="2"/>
    </font>
    <font>
      <sz val="9"/>
      <name val="Arial"/>
      <family val="2"/>
    </font>
    <font>
      <b/>
      <sz val="12"/>
      <color theme="0"/>
      <name val="Arial"/>
      <family val="2"/>
    </font>
    <font>
      <b/>
      <sz val="14"/>
      <name val="Arial"/>
      <family val="2"/>
    </font>
    <font>
      <sz val="10"/>
      <color theme="0"/>
      <name val="Arial"/>
      <family val="2"/>
    </font>
    <font>
      <sz val="8"/>
      <name val="Calibri"/>
      <family val="2"/>
      <scheme val="minor"/>
    </font>
    <font>
      <strike/>
      <sz val="10"/>
      <color rgb="FF0070C0"/>
      <name val="Arial"/>
      <family val="2"/>
    </font>
    <font>
      <b/>
      <sz val="11"/>
      <name val="Arial"/>
      <family val="2"/>
    </font>
    <font>
      <b/>
      <sz val="11"/>
      <color theme="1"/>
      <name val="Calibri"/>
      <family val="2"/>
      <scheme val="minor"/>
    </font>
    <font>
      <sz val="9"/>
      <color theme="0"/>
      <name val="Arial"/>
      <family val="2"/>
    </font>
    <font>
      <u/>
      <sz val="11"/>
      <color theme="10"/>
      <name val="Calibri"/>
      <family val="2"/>
      <scheme val="minor"/>
    </font>
    <font>
      <sz val="10"/>
      <color rgb="FFFF0000"/>
      <name val="Arial"/>
      <family val="2"/>
    </font>
    <font>
      <b/>
      <sz val="14"/>
      <name val="Calibri"/>
      <family val="2"/>
      <scheme val="minor"/>
    </font>
    <font>
      <sz val="10"/>
      <name val="Calibri"/>
      <family val="2"/>
      <scheme val="minor"/>
    </font>
    <font>
      <sz val="10"/>
      <color theme="0"/>
      <name val="Calibri"/>
      <family val="2"/>
      <scheme val="minor"/>
    </font>
    <font>
      <b/>
      <sz val="12"/>
      <color theme="0"/>
      <name val="Calibri"/>
      <family val="2"/>
      <scheme val="minor"/>
    </font>
    <font>
      <b/>
      <sz val="10"/>
      <name val="Calibri"/>
      <family val="2"/>
      <scheme val="minor"/>
    </font>
    <font>
      <b/>
      <sz val="10"/>
      <color theme="1"/>
      <name val="Calibri"/>
      <family val="2"/>
      <scheme val="minor"/>
    </font>
    <font>
      <b/>
      <sz val="12"/>
      <name val="Arial"/>
      <family val="2"/>
    </font>
    <font>
      <sz val="11"/>
      <color theme="0"/>
      <name val="Arial"/>
      <family val="2"/>
    </font>
    <font>
      <b/>
      <u/>
      <sz val="11"/>
      <color theme="0"/>
      <name val="Arial"/>
      <family val="2"/>
    </font>
    <font>
      <sz val="12"/>
      <color theme="1"/>
      <name val="Calibri"/>
      <family val="2"/>
      <scheme val="minor"/>
    </font>
  </fonts>
  <fills count="1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C7CE"/>
      </patternFill>
    </fill>
    <fill>
      <patternFill patternType="solid">
        <fgColor theme="5"/>
      </patternFill>
    </fill>
    <fill>
      <patternFill patternType="solid">
        <fgColor theme="0" tint="-4.9989318521683403E-2"/>
        <bgColor indexed="64"/>
      </patternFill>
    </fill>
    <fill>
      <patternFill patternType="solid">
        <fgColor rgb="FFB00000"/>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theme="0" tint="-0.249977111117893"/>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0" fontId="2" fillId="0" borderId="0"/>
    <xf numFmtId="0" fontId="1" fillId="0" borderId="0"/>
    <xf numFmtId="0" fontId="6" fillId="0" borderId="0"/>
    <xf numFmtId="0" fontId="10" fillId="7" borderId="0" applyNumberFormat="0" applyBorder="0" applyAlignment="0" applyProtection="0"/>
    <xf numFmtId="0" fontId="11" fillId="8" borderId="0" applyNumberFormat="0" applyBorder="0" applyAlignment="0" applyProtection="0"/>
    <xf numFmtId="0" fontId="25" fillId="0" borderId="0" applyNumberFormat="0" applyFill="0" applyBorder="0" applyAlignment="0" applyProtection="0"/>
    <xf numFmtId="9" fontId="1" fillId="0" borderId="0" applyFont="0" applyFill="0" applyBorder="0" applyAlignment="0" applyProtection="0"/>
  </cellStyleXfs>
  <cellXfs count="412">
    <xf numFmtId="0" fontId="0" fillId="0" borderId="0" xfId="0"/>
    <xf numFmtId="0" fontId="4" fillId="0" borderId="0" xfId="0" applyFont="1" applyAlignment="1"/>
    <xf numFmtId="0" fontId="4" fillId="0" borderId="0" xfId="0" applyFont="1" applyFill="1" applyAlignment="1"/>
    <xf numFmtId="0" fontId="3" fillId="0" borderId="15" xfId="0" applyFont="1" applyFill="1" applyBorder="1" applyAlignment="1">
      <alignment vertical="center"/>
    </xf>
    <xf numFmtId="0" fontId="3" fillId="4" borderId="15" xfId="0" applyFont="1" applyFill="1" applyBorder="1" applyAlignment="1">
      <alignment vertical="center"/>
    </xf>
    <xf numFmtId="0" fontId="3" fillId="4" borderId="13" xfId="0" applyFont="1" applyFill="1" applyBorder="1" applyAlignment="1">
      <alignment horizontal="left" vertical="center" wrapText="1"/>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5" borderId="6" xfId="0" applyFont="1" applyFill="1" applyBorder="1" applyAlignment="1"/>
    <xf numFmtId="0" fontId="4" fillId="5" borderId="8" xfId="0" applyFont="1" applyFill="1" applyBorder="1" applyAlignment="1">
      <alignment horizontal="left"/>
    </xf>
    <xf numFmtId="0" fontId="4" fillId="5" borderId="8" xfId="0" applyFont="1" applyFill="1" applyBorder="1" applyAlignment="1"/>
    <xf numFmtId="0" fontId="4" fillId="5" borderId="8" xfId="0" applyFont="1" applyFill="1" applyBorder="1" applyAlignment="1">
      <alignment horizontal="left" vertical="center" indent="4"/>
    </xf>
    <xf numFmtId="0" fontId="4" fillId="5" borderId="12" xfId="0" applyFont="1" applyFill="1" applyBorder="1" applyAlignment="1"/>
    <xf numFmtId="0" fontId="4" fillId="5" borderId="2" xfId="0" applyFont="1" applyFill="1" applyBorder="1" applyAlignment="1"/>
    <xf numFmtId="0" fontId="4" fillId="5" borderId="2" xfId="0" applyFont="1" applyFill="1" applyBorder="1" applyAlignment="1">
      <alignment vertical="center"/>
    </xf>
    <xf numFmtId="0" fontId="4" fillId="5" borderId="8" xfId="0" applyFont="1" applyFill="1" applyBorder="1" applyAlignment="1">
      <alignment vertical="center"/>
    </xf>
    <xf numFmtId="0" fontId="4" fillId="5" borderId="12" xfId="0" applyFont="1" applyFill="1" applyBorder="1" applyAlignment="1">
      <alignment vertical="center"/>
    </xf>
    <xf numFmtId="0" fontId="4" fillId="5" borderId="0" xfId="0" applyFont="1" applyFill="1" applyBorder="1" applyAlignment="1">
      <alignment horizontal="left"/>
    </xf>
    <xf numFmtId="0" fontId="4" fillId="5" borderId="6" xfId="0" applyFont="1" applyFill="1" applyBorder="1" applyAlignment="1">
      <alignment vertical="center"/>
    </xf>
    <xf numFmtId="0" fontId="4" fillId="5" borderId="9" xfId="0" applyFont="1" applyFill="1" applyBorder="1" applyAlignment="1"/>
    <xf numFmtId="0" fontId="4" fillId="5" borderId="9" xfId="0" applyFont="1" applyFill="1" applyBorder="1" applyAlignment="1">
      <alignment horizontal="left"/>
    </xf>
    <xf numFmtId="0" fontId="3" fillId="4" borderId="15" xfId="0" applyFont="1" applyFill="1" applyBorder="1" applyAlignment="1">
      <alignment horizontal="left" vertical="center" indent="2"/>
    </xf>
    <xf numFmtId="0" fontId="3" fillId="4" borderId="14" xfId="0" applyFont="1" applyFill="1" applyBorder="1" applyAlignment="1">
      <alignment horizontal="left" vertical="center" indent="2"/>
    </xf>
    <xf numFmtId="0" fontId="4" fillId="5" borderId="4" xfId="0" applyFont="1" applyFill="1" applyBorder="1" applyAlignment="1"/>
    <xf numFmtId="0" fontId="4" fillId="5" borderId="0" xfId="0" applyFont="1" applyFill="1" applyBorder="1" applyAlignment="1">
      <alignment horizontal="right"/>
    </xf>
    <xf numFmtId="0" fontId="4" fillId="0" borderId="0" xfId="0" applyFont="1" applyAlignment="1">
      <alignment vertical="center"/>
    </xf>
    <xf numFmtId="0" fontId="4" fillId="0" borderId="0" xfId="0" applyFont="1" applyAlignment="1">
      <alignment vertical="top"/>
    </xf>
    <xf numFmtId="0" fontId="4" fillId="4" borderId="0" xfId="0" applyFont="1" applyFill="1" applyAlignment="1"/>
    <xf numFmtId="0" fontId="4" fillId="0" borderId="0" xfId="0" applyFont="1" applyBorder="1" applyAlignment="1"/>
    <xf numFmtId="0" fontId="4" fillId="0" borderId="0" xfId="0" applyFont="1" applyFill="1" applyAlignment="1">
      <alignment vertical="center"/>
    </xf>
    <xf numFmtId="0" fontId="3" fillId="2" borderId="13" xfId="0" applyFont="1" applyFill="1" applyBorder="1" applyAlignment="1">
      <alignment horizontal="left" vertical="center" wrapText="1"/>
    </xf>
    <xf numFmtId="0" fontId="3" fillId="0" borderId="14" xfId="0" applyFont="1" applyBorder="1" applyAlignment="1">
      <alignment horizontal="left" vertical="center" indent="2"/>
    </xf>
    <xf numFmtId="0" fontId="4" fillId="4" borderId="0" xfId="0" applyFont="1" applyFill="1" applyBorder="1" applyAlignment="1">
      <alignment horizontal="left" vertical="center" indent="10"/>
    </xf>
    <xf numFmtId="0" fontId="4" fillId="9" borderId="0" xfId="0" applyFont="1" applyFill="1" applyAlignment="1"/>
    <xf numFmtId="0" fontId="3"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5" borderId="5" xfId="0" applyFont="1" applyFill="1" applyBorder="1" applyAlignment="1">
      <alignment vertical="top"/>
    </xf>
    <xf numFmtId="0" fontId="4" fillId="5" borderId="5" xfId="0" applyFont="1" applyFill="1" applyBorder="1" applyAlignment="1">
      <alignment horizontal="right" vertical="center"/>
    </xf>
    <xf numFmtId="0" fontId="4" fillId="5" borderId="6" xfId="0" applyFont="1" applyFill="1" applyBorder="1" applyAlignment="1">
      <alignment horizontal="left"/>
    </xf>
    <xf numFmtId="0" fontId="3" fillId="0" borderId="1" xfId="0" applyFont="1" applyFill="1" applyBorder="1" applyAlignment="1"/>
    <xf numFmtId="0" fontId="3" fillId="0" borderId="11" xfId="0" applyFont="1" applyFill="1" applyBorder="1" applyAlignment="1"/>
    <xf numFmtId="0" fontId="3" fillId="0" borderId="11" xfId="2" applyFont="1" applyFill="1" applyBorder="1" applyAlignment="1"/>
    <xf numFmtId="0" fontId="3" fillId="0" borderId="11" xfId="0" applyFont="1" applyFill="1" applyBorder="1" applyAlignment="1">
      <alignment horizontal="left"/>
    </xf>
    <xf numFmtId="0" fontId="8" fillId="0" borderId="0" xfId="0" applyFont="1"/>
    <xf numFmtId="0" fontId="8" fillId="0" borderId="0" xfId="0" applyFont="1" applyBorder="1" applyAlignment="1"/>
    <xf numFmtId="0" fontId="4" fillId="5" borderId="6" xfId="0" applyFont="1" applyFill="1" applyBorder="1" applyAlignment="1">
      <alignment horizontal="left" vertical="center"/>
    </xf>
    <xf numFmtId="0" fontId="4" fillId="5" borderId="0" xfId="0" applyFont="1" applyFill="1" applyBorder="1" applyAlignment="1">
      <alignment horizontal="left" indent="2"/>
    </xf>
    <xf numFmtId="0" fontId="4" fillId="5" borderId="0" xfId="0" applyFont="1" applyFill="1" applyBorder="1" applyAlignment="1">
      <alignment horizontal="center"/>
    </xf>
    <xf numFmtId="0" fontId="13" fillId="5" borderId="8" xfId="0" applyFont="1" applyFill="1" applyBorder="1" applyAlignment="1">
      <alignment vertical="center"/>
    </xf>
    <xf numFmtId="0" fontId="4" fillId="5" borderId="9" xfId="0" applyFont="1" applyFill="1" applyBorder="1" applyAlignment="1">
      <alignment vertical="center"/>
    </xf>
    <xf numFmtId="0" fontId="4" fillId="5" borderId="0" xfId="0" applyFont="1" applyFill="1" applyBorder="1" applyAlignment="1">
      <alignment vertical="center"/>
    </xf>
    <xf numFmtId="0" fontId="4" fillId="5" borderId="10" xfId="0" applyFont="1" applyFill="1" applyBorder="1" applyAlignment="1">
      <alignment vertical="center"/>
    </xf>
    <xf numFmtId="0" fontId="4" fillId="5" borderId="0" xfId="0" applyFont="1" applyFill="1" applyBorder="1" applyAlignment="1">
      <alignment horizontal="left" vertical="center" indent="2"/>
    </xf>
    <xf numFmtId="0" fontId="4" fillId="5" borderId="0" xfId="0" applyFont="1" applyFill="1" applyBorder="1" applyAlignment="1">
      <alignment horizontal="left" vertical="center"/>
    </xf>
    <xf numFmtId="0" fontId="4" fillId="5" borderId="0" xfId="0" applyFont="1" applyFill="1" applyBorder="1" applyAlignment="1">
      <alignment horizontal="left" vertical="center" indent="3"/>
    </xf>
    <xf numFmtId="0" fontId="4" fillId="5" borderId="0" xfId="0" applyFont="1" applyFill="1" applyBorder="1" applyAlignment="1">
      <alignment horizontal="left" vertical="center" indent="4"/>
    </xf>
    <xf numFmtId="0" fontId="14" fillId="5" borderId="0" xfId="0" applyFont="1" applyFill="1" applyBorder="1" applyAlignment="1">
      <alignment horizontal="left" vertical="center" indent="2"/>
    </xf>
    <xf numFmtId="0" fontId="13" fillId="5" borderId="0" xfId="0" applyFont="1" applyFill="1" applyBorder="1" applyAlignment="1">
      <alignment vertical="center"/>
    </xf>
    <xf numFmtId="0" fontId="14" fillId="5" borderId="0" xfId="0" applyFont="1" applyFill="1" applyBorder="1" applyAlignment="1">
      <alignment horizontal="left" vertical="center" indent="8"/>
    </xf>
    <xf numFmtId="0" fontId="4" fillId="5" borderId="5" xfId="0" applyFont="1" applyFill="1" applyBorder="1" applyAlignment="1"/>
    <xf numFmtId="0" fontId="4" fillId="5" borderId="8" xfId="0" applyFont="1" applyFill="1" applyBorder="1" applyAlignment="1">
      <alignment horizontal="left" vertical="center" indent="1"/>
    </xf>
    <xf numFmtId="0" fontId="4" fillId="5" borderId="0" xfId="0" applyFont="1" applyFill="1" applyBorder="1" applyAlignment="1">
      <alignment horizontal="left" vertical="center" indent="1"/>
    </xf>
    <xf numFmtId="0" fontId="4" fillId="5" borderId="6" xfId="0" applyFont="1" applyFill="1" applyBorder="1" applyAlignment="1">
      <alignment horizontal="left" vertical="center" indent="1"/>
    </xf>
    <xf numFmtId="0" fontId="4" fillId="5" borderId="6" xfId="0" applyFont="1" applyFill="1" applyBorder="1" applyAlignment="1">
      <alignment horizontal="left" vertical="center" indent="4"/>
    </xf>
    <xf numFmtId="0" fontId="4" fillId="5" borderId="12" xfId="0" applyFont="1" applyFill="1" applyBorder="1" applyAlignment="1">
      <alignment horizontal="left"/>
    </xf>
    <xf numFmtId="0" fontId="4" fillId="5" borderId="9" xfId="0" applyFont="1" applyFill="1" applyBorder="1" applyAlignment="1">
      <alignment horizontal="left" vertical="center"/>
    </xf>
    <xf numFmtId="0" fontId="4" fillId="4"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1" xfId="0" applyFont="1" applyFill="1" applyBorder="1" applyAlignment="1">
      <alignment horizontal="right" vertical="center"/>
    </xf>
    <xf numFmtId="0" fontId="4" fillId="5" borderId="2" xfId="0" applyFont="1" applyFill="1" applyBorder="1" applyAlignment="1">
      <alignment horizontal="right" vertical="center"/>
    </xf>
    <xf numFmtId="0" fontId="4" fillId="5" borderId="0" xfId="0" applyFont="1" applyFill="1" applyBorder="1" applyAlignment="1">
      <alignment horizontal="left" vertical="center" indent="8"/>
    </xf>
    <xf numFmtId="0" fontId="4" fillId="5" borderId="10" xfId="0" applyFont="1" applyFill="1" applyBorder="1" applyAlignment="1">
      <alignment horizontal="left" vertical="center" indent="8"/>
    </xf>
    <xf numFmtId="0" fontId="16" fillId="0" borderId="0" xfId="0" applyFont="1" applyAlignment="1"/>
    <xf numFmtId="0" fontId="4" fillId="9" borderId="0" xfId="0" applyFont="1" applyFill="1" applyAlignment="1">
      <alignment horizontal="right"/>
    </xf>
    <xf numFmtId="0" fontId="4" fillId="4" borderId="9" xfId="0" applyFont="1" applyFill="1" applyBorder="1" applyAlignment="1"/>
    <xf numFmtId="0" fontId="3" fillId="0" borderId="11" xfId="0" applyFont="1" applyFill="1" applyBorder="1" applyAlignment="1">
      <alignment horizontal="left" vertical="center"/>
    </xf>
    <xf numFmtId="0" fontId="4" fillId="0" borderId="1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xf numFmtId="0" fontId="3" fillId="0" borderId="5" xfId="0" applyFont="1" applyFill="1" applyBorder="1" applyAlignment="1"/>
    <xf numFmtId="0" fontId="3" fillId="0" borderId="7" xfId="0" applyFont="1" applyFill="1" applyBorder="1" applyAlignment="1"/>
    <xf numFmtId="0" fontId="3" fillId="0" borderId="14" xfId="0" applyFont="1" applyFill="1" applyBorder="1" applyAlignment="1">
      <alignment horizontal="left" vertical="center" wrapText="1"/>
    </xf>
    <xf numFmtId="0" fontId="4" fillId="0" borderId="0" xfId="0" applyFont="1" applyFill="1" applyAlignment="1">
      <alignment horizontal="right"/>
    </xf>
    <xf numFmtId="0" fontId="4" fillId="5" borderId="10" xfId="0" applyFont="1" applyFill="1" applyBorder="1" applyAlignment="1"/>
    <xf numFmtId="0" fontId="4" fillId="0" borderId="0" xfId="0" applyFont="1" applyFill="1" applyBorder="1" applyAlignment="1"/>
    <xf numFmtId="0" fontId="18" fillId="0" borderId="0" xfId="0" applyFont="1" applyFill="1" applyBorder="1" applyAlignment="1">
      <alignment horizontal="center" vertical="center"/>
    </xf>
    <xf numFmtId="0" fontId="4" fillId="10" borderId="15" xfId="0" applyFont="1" applyFill="1" applyBorder="1" applyAlignment="1"/>
    <xf numFmtId="0" fontId="4" fillId="10" borderId="14" xfId="0" applyFont="1" applyFill="1" applyBorder="1" applyAlignment="1"/>
    <xf numFmtId="0" fontId="4" fillId="12" borderId="15" xfId="0" applyFont="1" applyFill="1" applyBorder="1" applyAlignment="1"/>
    <xf numFmtId="0" fontId="4" fillId="12" borderId="14" xfId="0" applyFont="1" applyFill="1" applyBorder="1" applyAlignment="1"/>
    <xf numFmtId="0" fontId="4" fillId="13" borderId="15" xfId="0" applyFont="1" applyFill="1" applyBorder="1" applyAlignment="1"/>
    <xf numFmtId="0" fontId="4" fillId="13" borderId="14" xfId="0" applyFont="1" applyFill="1" applyBorder="1" applyAlignment="1"/>
    <xf numFmtId="0" fontId="17" fillId="13" borderId="7" xfId="4" applyFont="1" applyFill="1" applyBorder="1" applyAlignment="1">
      <alignment vertical="center"/>
    </xf>
    <xf numFmtId="0" fontId="17" fillId="12" borderId="7" xfId="4" applyFont="1" applyFill="1" applyBorder="1" applyAlignment="1">
      <alignment vertical="center"/>
    </xf>
    <xf numFmtId="0" fontId="17" fillId="10" borderId="7" xfId="4" applyFont="1" applyFill="1" applyBorder="1" applyAlignment="1">
      <alignment vertical="center"/>
    </xf>
    <xf numFmtId="0" fontId="19" fillId="13" borderId="0" xfId="0" applyFont="1" applyFill="1" applyAlignment="1">
      <alignment horizontal="left" indent="1"/>
    </xf>
    <xf numFmtId="0" fontId="8" fillId="9" borderId="0" xfId="0" applyFont="1" applyFill="1"/>
    <xf numFmtId="0" fontId="4" fillId="5" borderId="6" xfId="0" applyFont="1" applyFill="1" applyBorder="1" applyAlignment="1">
      <alignment horizontal="left" indent="3"/>
    </xf>
    <xf numFmtId="0" fontId="4" fillId="5" borderId="9" xfId="0" applyFont="1" applyFill="1" applyBorder="1" applyAlignment="1">
      <alignment horizontal="left" indent="3"/>
    </xf>
    <xf numFmtId="0" fontId="4" fillId="5" borderId="0" xfId="0" applyFont="1" applyFill="1" applyBorder="1" applyAlignment="1">
      <alignment horizontal="left" indent="3"/>
    </xf>
    <xf numFmtId="0" fontId="4" fillId="5" borderId="7" xfId="0" applyFont="1" applyFill="1" applyBorder="1" applyAlignment="1">
      <alignment horizontal="right" vertical="center"/>
    </xf>
    <xf numFmtId="0" fontId="4" fillId="5" borderId="0" xfId="0" applyFont="1" applyFill="1" applyBorder="1" applyAlignment="1"/>
    <xf numFmtId="0" fontId="4" fillId="5" borderId="8" xfId="0" applyFont="1" applyFill="1" applyBorder="1" applyAlignment="1">
      <alignment horizontal="left" indent="1"/>
    </xf>
    <xf numFmtId="0" fontId="4" fillId="5" borderId="6" xfId="0" applyFont="1" applyFill="1" applyBorder="1" applyAlignment="1">
      <alignment horizontal="left" indent="1"/>
    </xf>
    <xf numFmtId="0" fontId="4" fillId="5" borderId="7" xfId="0" applyFont="1" applyFill="1" applyBorder="1" applyAlignment="1">
      <alignment horizontal="left" indent="3"/>
    </xf>
    <xf numFmtId="0" fontId="4" fillId="5" borderId="5" xfId="0" applyFont="1" applyFill="1" applyBorder="1" applyAlignment="1">
      <alignment horizontal="left" indent="3"/>
    </xf>
    <xf numFmtId="0" fontId="4" fillId="5" borderId="1" xfId="0" applyFont="1" applyFill="1" applyBorder="1" applyAlignment="1">
      <alignment horizontal="left" vertical="center" indent="3"/>
    </xf>
    <xf numFmtId="0" fontId="4" fillId="5" borderId="9" xfId="0" applyFont="1" applyFill="1" applyBorder="1" applyAlignment="1">
      <alignment horizontal="left" vertical="center" indent="3"/>
    </xf>
    <xf numFmtId="0" fontId="4" fillId="5" borderId="5" xfId="0" applyFont="1" applyFill="1" applyBorder="1" applyAlignment="1">
      <alignment horizontal="left" vertical="center" indent="3"/>
    </xf>
    <xf numFmtId="0" fontId="4" fillId="5" borderId="7" xfId="0" applyFont="1" applyFill="1" applyBorder="1" applyAlignment="1">
      <alignment horizontal="left" vertical="center" indent="3"/>
    </xf>
    <xf numFmtId="0" fontId="4" fillId="5" borderId="1" xfId="0" applyFont="1" applyFill="1" applyBorder="1" applyAlignment="1">
      <alignment horizontal="right" vertical="center" indent="6"/>
    </xf>
    <xf numFmtId="0" fontId="3" fillId="0" borderId="1" xfId="0" applyFont="1" applyFill="1" applyBorder="1" applyAlignment="1">
      <alignment horizontal="left" vertical="top" wrapText="1"/>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0" xfId="0" applyFont="1" applyFill="1" applyBorder="1" applyAlignment="1">
      <alignment horizontal="left" indent="1"/>
    </xf>
    <xf numFmtId="0" fontId="4" fillId="5" borderId="6"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4"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wrapText="1"/>
    </xf>
    <xf numFmtId="0" fontId="4" fillId="5" borderId="6" xfId="0" applyFont="1" applyFill="1" applyBorder="1" applyAlignment="1">
      <alignment horizontal="center"/>
    </xf>
    <xf numFmtId="0" fontId="4" fillId="5" borderId="8" xfId="0" applyFont="1" applyFill="1" applyBorder="1" applyAlignment="1">
      <alignment horizontal="left" indent="4"/>
    </xf>
    <xf numFmtId="0" fontId="4" fillId="5" borderId="8" xfId="0" applyFont="1" applyFill="1" applyBorder="1" applyAlignment="1">
      <alignment horizontal="left" vertical="center"/>
    </xf>
    <xf numFmtId="0" fontId="4" fillId="5" borderId="12" xfId="0" applyFont="1" applyFill="1" applyBorder="1" applyAlignment="1">
      <alignment horizontal="left" vertical="center"/>
    </xf>
    <xf numFmtId="0" fontId="4" fillId="5" borderId="10" xfId="0" applyFont="1" applyFill="1" applyBorder="1" applyAlignment="1">
      <alignment horizontal="center" vertical="center"/>
    </xf>
    <xf numFmtId="0" fontId="3" fillId="0" borderId="7" xfId="0" applyFont="1" applyFill="1" applyBorder="1" applyAlignment="1">
      <alignment horizontal="left" vertical="center"/>
    </xf>
    <xf numFmtId="0" fontId="3" fillId="0" borderId="9" xfId="0" applyFont="1" applyFill="1" applyBorder="1" applyAlignment="1">
      <alignment horizontal="left" vertical="center"/>
    </xf>
    <xf numFmtId="0" fontId="19" fillId="8" borderId="0" xfId="5" applyFont="1" applyAlignment="1"/>
    <xf numFmtId="0" fontId="19" fillId="12" borderId="0" xfId="0" applyFont="1" applyFill="1" applyAlignment="1"/>
    <xf numFmtId="0" fontId="19" fillId="13" borderId="0" xfId="0" applyFont="1" applyFill="1" applyAlignment="1"/>
    <xf numFmtId="0" fontId="4" fillId="5" borderId="8"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 xfId="0" applyFont="1" applyFill="1" applyBorder="1" applyAlignment="1">
      <alignment horizontal="left"/>
    </xf>
    <xf numFmtId="0" fontId="19" fillId="0" borderId="0" xfId="0" applyFont="1" applyFill="1" applyAlignment="1"/>
    <xf numFmtId="0" fontId="8" fillId="4" borderId="0" xfId="0" applyFont="1" applyFill="1"/>
    <xf numFmtId="0" fontId="4" fillId="4" borderId="0" xfId="0" applyFont="1" applyFill="1" applyAlignment="1">
      <alignment vertical="center"/>
    </xf>
    <xf numFmtId="0" fontId="19" fillId="4" borderId="0" xfId="0" applyFont="1" applyFill="1" applyAlignment="1"/>
    <xf numFmtId="0" fontId="11" fillId="4" borderId="0" xfId="0" applyFont="1" applyFill="1"/>
    <xf numFmtId="0" fontId="24" fillId="4" borderId="0" xfId="0" applyFont="1" applyFill="1" applyAlignment="1"/>
    <xf numFmtId="0" fontId="24" fillId="4" borderId="0" xfId="0" applyFont="1" applyFill="1" applyAlignment="1">
      <alignment horizontal="left"/>
    </xf>
    <xf numFmtId="0" fontId="19" fillId="4" borderId="0" xfId="0" applyFont="1" applyFill="1" applyAlignment="1">
      <alignment wrapText="1"/>
    </xf>
    <xf numFmtId="0" fontId="19" fillId="4" borderId="0" xfId="0" applyFont="1" applyFill="1" applyAlignment="1">
      <alignment vertical="top"/>
    </xf>
    <xf numFmtId="0" fontId="19" fillId="4" borderId="0" xfId="0" applyFont="1" applyFill="1" applyAlignment="1">
      <alignment vertical="center"/>
    </xf>
    <xf numFmtId="0" fontId="4" fillId="4" borderId="0" xfId="0" applyFont="1" applyFill="1" applyAlignment="1">
      <alignment horizontal="right"/>
    </xf>
    <xf numFmtId="0" fontId="4" fillId="4" borderId="0" xfId="0" applyFont="1" applyFill="1" applyAlignment="1">
      <alignment vertical="center" wrapText="1"/>
    </xf>
    <xf numFmtId="0" fontId="26" fillId="0" borderId="0" xfId="0" applyFont="1" applyAlignment="1"/>
    <xf numFmtId="0" fontId="19" fillId="13" borderId="19" xfId="0" applyFont="1" applyFill="1" applyBorder="1" applyAlignment="1"/>
    <xf numFmtId="0" fontId="19" fillId="13" borderId="0" xfId="0" applyFont="1" applyFill="1" applyBorder="1" applyAlignment="1"/>
    <xf numFmtId="0" fontId="19" fillId="13" borderId="21" xfId="0" applyFont="1" applyFill="1" applyBorder="1" applyAlignment="1"/>
    <xf numFmtId="0" fontId="19" fillId="13" borderId="22" xfId="0" applyFont="1" applyFill="1" applyBorder="1" applyAlignment="1"/>
    <xf numFmtId="0" fontId="29" fillId="0" borderId="0" xfId="0" applyFont="1" applyFill="1" applyAlignment="1"/>
    <xf numFmtId="0" fontId="28" fillId="0" borderId="0" xfId="0" applyFont="1" applyAlignment="1"/>
    <xf numFmtId="0" fontId="28" fillId="4" borderId="0" xfId="0" applyFont="1" applyFill="1" applyAlignment="1"/>
    <xf numFmtId="0" fontId="28" fillId="4" borderId="0" xfId="0" applyFont="1" applyFill="1" applyBorder="1" applyAlignment="1"/>
    <xf numFmtId="0" fontId="3" fillId="0" borderId="0" xfId="0" applyFont="1"/>
    <xf numFmtId="0" fontId="34" fillId="0" borderId="0" xfId="0" applyFont="1" applyFill="1"/>
    <xf numFmtId="0" fontId="3" fillId="9" borderId="0" xfId="0" applyFont="1" applyFill="1"/>
    <xf numFmtId="0" fontId="22" fillId="0" borderId="11" xfId="0" applyFont="1" applyBorder="1" applyAlignment="1">
      <alignment horizontal="center" vertical="top" wrapText="1"/>
    </xf>
    <xf numFmtId="0" fontId="3" fillId="15" borderId="17" xfId="0" applyFont="1" applyFill="1" applyBorder="1" applyAlignment="1"/>
    <xf numFmtId="0" fontId="4" fillId="15" borderId="16" xfId="0" applyFont="1" applyFill="1" applyBorder="1" applyAlignment="1"/>
    <xf numFmtId="0" fontId="4" fillId="15" borderId="17" xfId="0" applyFont="1" applyFill="1" applyBorder="1" applyAlignment="1"/>
    <xf numFmtId="0" fontId="19" fillId="12" borderId="16" xfId="0" applyFont="1" applyFill="1" applyBorder="1" applyAlignment="1"/>
    <xf numFmtId="0" fontId="19" fillId="12" borderId="17" xfId="0" applyFont="1" applyFill="1" applyBorder="1" applyAlignment="1"/>
    <xf numFmtId="0" fontId="19" fillId="12" borderId="21" xfId="0" applyFont="1" applyFill="1" applyBorder="1" applyAlignment="1"/>
    <xf numFmtId="0" fontId="19" fillId="12" borderId="22" xfId="0" applyFont="1" applyFill="1" applyBorder="1" applyAlignment="1">
      <alignment horizontal="left" indent="1"/>
    </xf>
    <xf numFmtId="0" fontId="19" fillId="13" borderId="23" xfId="0" applyFont="1" applyFill="1" applyBorder="1" applyAlignment="1">
      <alignment vertical="center"/>
    </xf>
    <xf numFmtId="0" fontId="19" fillId="13" borderId="22" xfId="0" applyFont="1" applyFill="1" applyBorder="1" applyAlignment="1">
      <alignment horizontal="center" vertical="center"/>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5" borderId="1" xfId="0" applyFont="1" applyFill="1" applyBorder="1" applyAlignment="1" applyProtection="1">
      <alignment vertical="center"/>
      <protection locked="0"/>
    </xf>
    <xf numFmtId="0" fontId="4" fillId="5" borderId="2" xfId="0" applyFont="1" applyFill="1" applyBorder="1" applyAlignment="1" applyProtection="1">
      <alignment vertical="center"/>
      <protection locked="0"/>
    </xf>
    <xf numFmtId="0" fontId="4" fillId="5" borderId="2"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indent="4"/>
      <protection locked="0"/>
    </xf>
    <xf numFmtId="0" fontId="4" fillId="5" borderId="3" xfId="0" applyFont="1" applyFill="1" applyBorder="1" applyAlignment="1" applyProtection="1">
      <alignment vertical="center"/>
      <protection locked="0"/>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protection locked="0"/>
    </xf>
    <xf numFmtId="0" fontId="3" fillId="6" borderId="11" xfId="0" applyFont="1" applyFill="1" applyBorder="1" applyAlignment="1" applyProtection="1">
      <alignment horizontal="left"/>
      <protection locked="0"/>
    </xf>
    <xf numFmtId="0" fontId="4" fillId="0" borderId="11" xfId="0" applyFont="1" applyBorder="1" applyAlignment="1" applyProtection="1">
      <protection locked="0"/>
    </xf>
    <xf numFmtId="0" fontId="35" fillId="8" borderId="17" xfId="6" applyFont="1" applyFill="1" applyBorder="1" applyAlignment="1">
      <alignment vertical="center"/>
    </xf>
    <xf numFmtId="0" fontId="35" fillId="12" borderId="17" xfId="6" applyFont="1" applyFill="1" applyBorder="1" applyAlignment="1">
      <alignment vertical="center"/>
    </xf>
    <xf numFmtId="0" fontId="35" fillId="12" borderId="22" xfId="6" applyFont="1" applyFill="1" applyBorder="1" applyAlignment="1">
      <alignment vertical="center"/>
    </xf>
    <xf numFmtId="0" fontId="35" fillId="13" borderId="0" xfId="6" applyFont="1" applyFill="1" applyBorder="1" applyAlignment="1">
      <alignment vertical="center"/>
    </xf>
    <xf numFmtId="0" fontId="35" fillId="13" borderId="22" xfId="6" applyFont="1" applyFill="1" applyBorder="1" applyAlignment="1">
      <alignment vertical="center"/>
    </xf>
    <xf numFmtId="0" fontId="19" fillId="12" borderId="0" xfId="0" applyFont="1" applyFill="1" applyAlignment="1" applyProtection="1">
      <protection locked="0"/>
    </xf>
    <xf numFmtId="0" fontId="19" fillId="12" borderId="0" xfId="0" applyFont="1" applyFill="1" applyAlignment="1" applyProtection="1">
      <alignment horizontal="left" indent="1"/>
      <protection locked="0"/>
    </xf>
    <xf numFmtId="0" fontId="4" fillId="5" borderId="9"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0" fillId="0" borderId="0" xfId="0" applyFont="1"/>
    <xf numFmtId="22" fontId="0" fillId="0" borderId="0" xfId="0" applyNumberFormat="1"/>
    <xf numFmtId="49" fontId="0" fillId="0" borderId="0" xfId="0" applyNumberFormat="1"/>
    <xf numFmtId="0" fontId="0" fillId="0" borderId="0" xfId="0" applyNumberFormat="1"/>
    <xf numFmtId="1" fontId="0" fillId="0" borderId="0" xfId="0" applyNumberFormat="1"/>
    <xf numFmtId="0" fontId="36" fillId="0" borderId="0" xfId="0" applyFont="1"/>
    <xf numFmtId="49" fontId="36" fillId="0" borderId="0" xfId="0" applyNumberFormat="1" applyFont="1"/>
    <xf numFmtId="14" fontId="0" fillId="0" borderId="0" xfId="0" applyNumberFormat="1"/>
    <xf numFmtId="49" fontId="36" fillId="0" borderId="0" xfId="0" applyNumberFormat="1" applyFont="1" applyAlignment="1">
      <alignment horizontal="left"/>
    </xf>
    <xf numFmtId="0" fontId="0" fillId="0" borderId="0" xfId="0" applyNumberFormat="1" applyFont="1"/>
    <xf numFmtId="0" fontId="0" fillId="0" borderId="0" xfId="0" applyFill="1"/>
    <xf numFmtId="0" fontId="0" fillId="0" borderId="0" xfId="0" applyNumberFormat="1" applyFill="1"/>
    <xf numFmtId="0" fontId="0" fillId="0" borderId="0" xfId="0" applyFont="1" applyFill="1"/>
    <xf numFmtId="0" fontId="36" fillId="0" borderId="0" xfId="0" applyNumberFormat="1" applyFont="1"/>
    <xf numFmtId="0" fontId="0" fillId="0" borderId="0" xfId="7" applyNumberFormat="1" applyFont="1"/>
    <xf numFmtId="22" fontId="0" fillId="0" borderId="0" xfId="0" applyNumberFormat="1" applyFill="1"/>
    <xf numFmtId="1" fontId="0" fillId="0" borderId="0" xfId="0" applyNumberFormat="1" applyFill="1"/>
    <xf numFmtId="0" fontId="19" fillId="13" borderId="21" xfId="0" applyFont="1" applyFill="1" applyBorder="1" applyAlignment="1">
      <alignment horizontal="left" vertical="center" wrapText="1"/>
    </xf>
    <xf numFmtId="0" fontId="19" fillId="13" borderId="22" xfId="0" applyFont="1" applyFill="1" applyBorder="1" applyAlignment="1">
      <alignment horizontal="left" vertical="center" wrapText="1"/>
    </xf>
    <xf numFmtId="0" fontId="19" fillId="13" borderId="23" xfId="0" applyFont="1" applyFill="1" applyBorder="1" applyAlignment="1">
      <alignment horizontal="left" vertical="center" wrapText="1"/>
    </xf>
    <xf numFmtId="0" fontId="3" fillId="15" borderId="24" xfId="0" applyFont="1" applyFill="1" applyBorder="1" applyAlignment="1">
      <alignment horizontal="center"/>
    </xf>
    <xf numFmtId="0" fontId="3" fillId="15" borderId="25" xfId="0" applyFont="1" applyFill="1" applyBorder="1" applyAlignment="1">
      <alignment horizontal="center"/>
    </xf>
    <xf numFmtId="0" fontId="19" fillId="8" borderId="16" xfId="5" applyFont="1" applyBorder="1" applyAlignment="1">
      <alignment horizontal="left" vertical="center" wrapText="1"/>
    </xf>
    <xf numFmtId="0" fontId="19" fillId="8" borderId="17" xfId="5" applyFont="1" applyBorder="1" applyAlignment="1">
      <alignment horizontal="left" vertical="center" wrapText="1"/>
    </xf>
    <xf numFmtId="0" fontId="19" fillId="8" borderId="18" xfId="5" applyFont="1" applyBorder="1" applyAlignment="1">
      <alignment horizontal="left" vertical="center" wrapText="1"/>
    </xf>
    <xf numFmtId="0" fontId="19" fillId="12" borderId="16" xfId="0" applyFont="1" applyFill="1" applyBorder="1" applyAlignment="1">
      <alignment horizontal="left" vertical="center"/>
    </xf>
    <xf numFmtId="0" fontId="19" fillId="12" borderId="17" xfId="0" applyFont="1" applyFill="1" applyBorder="1" applyAlignment="1">
      <alignment horizontal="left" vertical="center"/>
    </xf>
    <xf numFmtId="0" fontId="19" fillId="12" borderId="18" xfId="0" applyFont="1" applyFill="1" applyBorder="1" applyAlignment="1">
      <alignment horizontal="left" vertical="center"/>
    </xf>
    <xf numFmtId="0" fontId="19" fillId="8" borderId="16" xfId="5" applyFont="1" applyBorder="1" applyAlignment="1"/>
    <xf numFmtId="0" fontId="19" fillId="8" borderId="17" xfId="5" applyFont="1" applyBorder="1" applyAlignment="1"/>
    <xf numFmtId="0" fontId="18" fillId="11" borderId="0" xfId="0" applyFont="1" applyFill="1" applyBorder="1" applyAlignment="1">
      <alignment horizontal="center" vertical="center"/>
    </xf>
    <xf numFmtId="0" fontId="19" fillId="8" borderId="17" xfId="5" applyFont="1" applyBorder="1" applyAlignment="1">
      <alignment vertical="center"/>
    </xf>
    <xf numFmtId="0" fontId="19" fillId="8" borderId="18" xfId="5" applyFont="1" applyBorder="1" applyAlignment="1">
      <alignment vertical="center"/>
    </xf>
    <xf numFmtId="0" fontId="19" fillId="13" borderId="0" xfId="0" applyFont="1" applyFill="1" applyBorder="1" applyAlignment="1">
      <alignment vertical="center"/>
    </xf>
    <xf numFmtId="0" fontId="19" fillId="13" borderId="20" xfId="0" applyFont="1" applyFill="1" applyBorder="1" applyAlignment="1">
      <alignment vertical="center"/>
    </xf>
    <xf numFmtId="0" fontId="4" fillId="4" borderId="0" xfId="0" applyFont="1" applyFill="1" applyAlignment="1">
      <alignment horizontal="left" vertical="center" wrapText="1"/>
    </xf>
    <xf numFmtId="0" fontId="19" fillId="12" borderId="17" xfId="0" applyFont="1" applyFill="1" applyBorder="1" applyAlignment="1">
      <alignment horizontal="left" vertical="top" wrapText="1"/>
    </xf>
    <xf numFmtId="0" fontId="19" fillId="12" borderId="18" xfId="0" applyFont="1" applyFill="1" applyBorder="1" applyAlignment="1">
      <alignment horizontal="left" vertical="top" wrapText="1"/>
    </xf>
    <xf numFmtId="0" fontId="19" fillId="12" borderId="22" xfId="0" applyFont="1" applyFill="1" applyBorder="1" applyAlignment="1">
      <alignment horizontal="left" vertical="top" wrapText="1"/>
    </xf>
    <xf numFmtId="0" fontId="19" fillId="12" borderId="23" xfId="0" applyFont="1" applyFill="1" applyBorder="1" applyAlignment="1">
      <alignment horizontal="left" vertical="top" wrapText="1"/>
    </xf>
    <xf numFmtId="0" fontId="19" fillId="12" borderId="21" xfId="0" applyFont="1" applyFill="1" applyBorder="1" applyAlignment="1">
      <alignment horizontal="left" vertical="center" wrapText="1"/>
    </xf>
    <xf numFmtId="0" fontId="19" fillId="12" borderId="22" xfId="0" applyFont="1" applyFill="1" applyBorder="1" applyAlignment="1">
      <alignment horizontal="left" vertical="center" wrapText="1"/>
    </xf>
    <xf numFmtId="0" fontId="19" fillId="12" borderId="23" xfId="0" applyFont="1" applyFill="1" applyBorder="1" applyAlignment="1">
      <alignment horizontal="left" vertical="center" wrapText="1"/>
    </xf>
    <xf numFmtId="0" fontId="19" fillId="13" borderId="19" xfId="0" applyFont="1" applyFill="1" applyBorder="1" applyAlignment="1">
      <alignment horizontal="left" vertical="center" wrapText="1"/>
    </xf>
    <xf numFmtId="0" fontId="19" fillId="13" borderId="0" xfId="0" applyFont="1" applyFill="1" applyBorder="1" applyAlignment="1">
      <alignment horizontal="left" vertical="center" wrapText="1"/>
    </xf>
    <xf numFmtId="0" fontId="19" fillId="13" borderId="20" xfId="0" applyFont="1" applyFill="1" applyBorder="1" applyAlignment="1">
      <alignment horizontal="left" vertical="center" wrapText="1"/>
    </xf>
    <xf numFmtId="0" fontId="33" fillId="3" borderId="11" xfId="0" applyFont="1" applyFill="1" applyBorder="1" applyAlignment="1">
      <alignment horizontal="center" vertical="center"/>
    </xf>
    <xf numFmtId="0" fontId="4" fillId="5" borderId="1"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xf>
    <xf numFmtId="0" fontId="4" fillId="4" borderId="2" xfId="0" applyFont="1" applyFill="1" applyBorder="1" applyAlignment="1">
      <alignment horizontal="left" vertical="center"/>
    </xf>
    <xf numFmtId="0" fontId="4" fillId="4" borderId="3" xfId="0" applyFont="1" applyFill="1" applyBorder="1" applyAlignment="1">
      <alignment horizontal="left" vertical="center"/>
    </xf>
    <xf numFmtId="0" fontId="3" fillId="6" borderId="11" xfId="0" applyFont="1" applyFill="1" applyBorder="1" applyAlignment="1" applyProtection="1">
      <alignment horizontal="left"/>
      <protection locked="0"/>
    </xf>
    <xf numFmtId="0" fontId="22" fillId="0" borderId="11" xfId="0" applyFont="1" applyBorder="1" applyAlignment="1">
      <alignment horizontal="center" vertical="top" wrapText="1"/>
    </xf>
    <xf numFmtId="0" fontId="3" fillId="4" borderId="0" xfId="0" applyFont="1" applyFill="1" applyAlignment="1">
      <alignment horizontal="left"/>
    </xf>
    <xf numFmtId="22" fontId="4" fillId="5" borderId="1" xfId="0" applyNumberFormat="1"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18" fillId="11" borderId="7" xfId="0" applyFont="1" applyFill="1" applyBorder="1" applyAlignment="1">
      <alignment horizontal="center" vertical="center"/>
    </xf>
    <xf numFmtId="0" fontId="18" fillId="11" borderId="8" xfId="0" applyFont="1" applyFill="1" applyBorder="1" applyAlignment="1">
      <alignment horizontal="center" vertical="center"/>
    </xf>
    <xf numFmtId="0" fontId="18" fillId="11" borderId="12" xfId="0" applyFont="1" applyFill="1" applyBorder="1" applyAlignment="1">
      <alignment horizontal="center" vertical="center"/>
    </xf>
    <xf numFmtId="0" fontId="18" fillId="11" borderId="5" xfId="0" applyFont="1" applyFill="1" applyBorder="1" applyAlignment="1">
      <alignment horizontal="center" vertical="center"/>
    </xf>
    <xf numFmtId="0" fontId="18" fillId="11" borderId="6" xfId="0" applyFont="1" applyFill="1" applyBorder="1" applyAlignment="1">
      <alignment horizontal="center" vertical="center"/>
    </xf>
    <xf numFmtId="0" fontId="18" fillId="11" borderId="4" xfId="0" applyFont="1" applyFill="1" applyBorder="1" applyAlignment="1">
      <alignment horizontal="center" vertical="center"/>
    </xf>
    <xf numFmtId="0" fontId="19" fillId="8" borderId="0" xfId="5" applyFont="1" applyAlignment="1"/>
    <xf numFmtId="14" fontId="4" fillId="0" borderId="1" xfId="0" applyNumberFormat="1" applyFont="1" applyBorder="1" applyAlignment="1" applyProtection="1">
      <protection locked="0"/>
    </xf>
    <xf numFmtId="14" fontId="8" fillId="0" borderId="3" xfId="0" applyNumberFormat="1" applyFont="1" applyBorder="1" applyAlignment="1" applyProtection="1">
      <protection locked="0"/>
    </xf>
    <xf numFmtId="0" fontId="17" fillId="10" borderId="2" xfId="4" applyFont="1" applyFill="1" applyBorder="1" applyAlignment="1">
      <alignment horizontal="center" vertical="center"/>
    </xf>
    <xf numFmtId="0" fontId="17" fillId="10" borderId="3" xfId="4"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4" fillId="5" borderId="11" xfId="0" applyFont="1" applyFill="1" applyBorder="1" applyAlignment="1" applyProtection="1">
      <alignment horizontal="left" vertical="center"/>
      <protection locked="0"/>
    </xf>
    <xf numFmtId="0" fontId="22" fillId="0" borderId="1" xfId="0" applyFont="1" applyFill="1" applyBorder="1" applyAlignment="1">
      <alignment horizontal="left" vertical="center"/>
    </xf>
    <xf numFmtId="0" fontId="22" fillId="0" borderId="2" xfId="0" applyFont="1" applyFill="1" applyBorder="1" applyAlignment="1">
      <alignment horizontal="left" vertical="center"/>
    </xf>
    <xf numFmtId="0" fontId="22" fillId="0" borderId="3" xfId="0" applyFont="1" applyFill="1" applyBorder="1" applyAlignment="1">
      <alignment horizontal="left" vertical="center"/>
    </xf>
    <xf numFmtId="0" fontId="4" fillId="5" borderId="1" xfId="0" applyFont="1" applyFill="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5" fillId="3"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3" fontId="4" fillId="5" borderId="1" xfId="0" applyNumberFormat="1" applyFont="1" applyFill="1" applyBorder="1" applyAlignment="1" applyProtection="1">
      <alignment horizontal="left"/>
      <protection locked="0"/>
    </xf>
    <xf numFmtId="0" fontId="4" fillId="5" borderId="2"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10" fontId="4" fillId="5" borderId="1" xfId="0" applyNumberFormat="1" applyFont="1" applyFill="1" applyBorder="1" applyAlignment="1" applyProtection="1">
      <alignment horizontal="left"/>
      <protection locked="0"/>
    </xf>
    <xf numFmtId="0" fontId="4" fillId="5" borderId="1" xfId="0" applyFont="1" applyFill="1" applyBorder="1" applyAlignment="1" applyProtection="1">
      <alignment horizontal="left"/>
      <protection locked="0"/>
    </xf>
    <xf numFmtId="0" fontId="5" fillId="3" borderId="1" xfId="0" applyFont="1" applyFill="1" applyBorder="1" applyAlignment="1">
      <alignment horizontal="center" vertical="center"/>
    </xf>
    <xf numFmtId="0" fontId="5" fillId="3" borderId="3" xfId="0" applyFont="1" applyFill="1" applyBorder="1" applyAlignment="1">
      <alignment horizontal="center" vertical="center"/>
    </xf>
    <xf numFmtId="0" fontId="4" fillId="5" borderId="1" xfId="0" applyFont="1" applyFill="1" applyBorder="1" applyAlignment="1" applyProtection="1">
      <alignment horizontal="left" wrapText="1"/>
      <protection locked="0"/>
    </xf>
    <xf numFmtId="0" fontId="4" fillId="5" borderId="2" xfId="0" applyFont="1" applyFill="1" applyBorder="1" applyAlignment="1" applyProtection="1">
      <alignment horizontal="left" wrapText="1"/>
      <protection locked="0"/>
    </xf>
    <xf numFmtId="0" fontId="4" fillId="5" borderId="3" xfId="0" applyFont="1" applyFill="1" applyBorder="1" applyAlignment="1" applyProtection="1">
      <alignment horizontal="left" wrapText="1"/>
      <protection locked="0"/>
    </xf>
    <xf numFmtId="0" fontId="4" fillId="4" borderId="5" xfId="0" applyFont="1" applyFill="1" applyBorder="1" applyAlignment="1">
      <alignment horizontal="left" indent="9"/>
    </xf>
    <xf numFmtId="0" fontId="4" fillId="4" borderId="4" xfId="0" applyFont="1" applyFill="1" applyBorder="1" applyAlignment="1">
      <alignment horizontal="left" indent="9"/>
    </xf>
    <xf numFmtId="0" fontId="4" fillId="5" borderId="5" xfId="0" applyFont="1" applyFill="1" applyBorder="1" applyAlignment="1" applyProtection="1">
      <alignment horizontal="left" vertical="center"/>
      <protection locked="0"/>
    </xf>
    <xf numFmtId="0" fontId="4" fillId="5" borderId="6" xfId="0" applyFont="1" applyFill="1" applyBorder="1" applyAlignment="1" applyProtection="1">
      <alignment horizontal="left" vertical="center"/>
      <protection locked="0"/>
    </xf>
    <xf numFmtId="0" fontId="4" fillId="5" borderId="4" xfId="0" applyFont="1" applyFill="1" applyBorder="1" applyAlignment="1" applyProtection="1">
      <alignment horizontal="left" vertical="center"/>
      <protection locked="0"/>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14" xfId="0" applyFont="1" applyFill="1" applyBorder="1" applyAlignment="1">
      <alignment horizontal="left" vertical="center"/>
    </xf>
    <xf numFmtId="0" fontId="4" fillId="5" borderId="9"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protection locked="0"/>
    </xf>
    <xf numFmtId="0" fontId="4" fillId="5" borderId="0" xfId="0" applyFont="1" applyFill="1" applyBorder="1" applyAlignment="1">
      <alignment horizontal="left" indent="1"/>
    </xf>
    <xf numFmtId="0" fontId="4" fillId="5" borderId="10" xfId="0" applyFont="1" applyFill="1" applyBorder="1" applyAlignment="1">
      <alignment horizontal="left" indent="1"/>
    </xf>
    <xf numFmtId="0" fontId="8" fillId="0" borderId="2" xfId="0" applyFont="1" applyBorder="1" applyAlignment="1" applyProtection="1">
      <protection locked="0"/>
    </xf>
    <xf numFmtId="0" fontId="8" fillId="0" borderId="3" xfId="0" applyFont="1" applyBorder="1" applyAlignment="1" applyProtection="1">
      <protection locked="0"/>
    </xf>
    <xf numFmtId="0" fontId="4" fillId="5" borderId="0" xfId="0" applyFont="1" applyFill="1" applyBorder="1" applyAlignment="1">
      <alignment horizontal="left" indent="8"/>
    </xf>
    <xf numFmtId="0" fontId="4" fillId="5" borderId="10" xfId="0" applyFont="1" applyFill="1" applyBorder="1" applyAlignment="1">
      <alignment horizontal="left" indent="8"/>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4" fillId="5" borderId="6" xfId="0" applyFont="1" applyFill="1" applyBorder="1" applyAlignment="1">
      <alignment horizontal="justify" wrapText="1"/>
    </xf>
    <xf numFmtId="0" fontId="8" fillId="0" borderId="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3" fillId="0" borderId="13" xfId="0" applyFont="1" applyFill="1" applyBorder="1" applyAlignment="1">
      <alignment horizontal="left" vertical="center"/>
    </xf>
    <xf numFmtId="0" fontId="4" fillId="5" borderId="9"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14" fillId="5" borderId="0" xfId="0" applyFont="1" applyFill="1" applyBorder="1" applyAlignment="1">
      <alignment horizontal="left"/>
    </xf>
    <xf numFmtId="0" fontId="3" fillId="0" borderId="7" xfId="0" applyFont="1" applyFill="1" applyBorder="1" applyAlignment="1">
      <alignment horizontal="left" vertical="center"/>
    </xf>
    <xf numFmtId="0" fontId="3" fillId="0" borderId="5" xfId="0" applyFont="1" applyFill="1" applyBorder="1" applyAlignment="1">
      <alignment horizontal="left" vertical="center"/>
    </xf>
    <xf numFmtId="49" fontId="4" fillId="5" borderId="1" xfId="0" applyNumberFormat="1" applyFont="1" applyFill="1" applyBorder="1" applyAlignment="1" applyProtection="1">
      <alignment horizontal="center"/>
      <protection locked="0"/>
    </xf>
    <xf numFmtId="49" fontId="4" fillId="5" borderId="3" xfId="0" applyNumberFormat="1" applyFont="1" applyFill="1" applyBorder="1" applyAlignment="1" applyProtection="1">
      <alignment horizontal="center"/>
      <protection locked="0"/>
    </xf>
    <xf numFmtId="0" fontId="4" fillId="5" borderId="0" xfId="0" applyFont="1" applyFill="1" applyBorder="1" applyAlignment="1">
      <alignment horizontal="right" indent="4"/>
    </xf>
    <xf numFmtId="0" fontId="4" fillId="5" borderId="10" xfId="0" applyFont="1" applyFill="1" applyBorder="1" applyAlignment="1">
      <alignment horizontal="right" indent="4"/>
    </xf>
    <xf numFmtId="0" fontId="3" fillId="0" borderId="9" xfId="0" applyFont="1" applyFill="1" applyBorder="1" applyAlignment="1">
      <alignment horizontal="left" vertical="center"/>
    </xf>
    <xf numFmtId="0" fontId="4" fillId="5" borderId="7"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2" xfId="0" applyFont="1" applyFill="1" applyBorder="1" applyAlignment="1" applyProtection="1">
      <alignment horizontal="left" vertical="center"/>
      <protection locked="0"/>
    </xf>
    <xf numFmtId="0" fontId="4" fillId="5" borderId="9"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10" xfId="0" applyFont="1" applyFill="1" applyBorder="1" applyAlignment="1" applyProtection="1">
      <alignment horizontal="center" vertical="center"/>
      <protection locked="0"/>
    </xf>
    <xf numFmtId="0" fontId="4" fillId="5" borderId="6" xfId="0" applyFont="1" applyFill="1" applyBorder="1" applyAlignment="1">
      <alignment horizontal="right" indent="4"/>
    </xf>
    <xf numFmtId="0" fontId="4" fillId="5" borderId="4" xfId="0" applyFont="1" applyFill="1" applyBorder="1" applyAlignment="1">
      <alignment horizontal="right" indent="4"/>
    </xf>
    <xf numFmtId="0" fontId="4" fillId="5" borderId="8" xfId="0" applyFont="1" applyFill="1" applyBorder="1" applyAlignment="1">
      <alignment horizontal="left" indent="4"/>
    </xf>
    <xf numFmtId="0" fontId="4" fillId="5" borderId="6" xfId="0" applyFont="1" applyFill="1" applyBorder="1" applyAlignment="1">
      <alignment horizontal="left" indent="4"/>
    </xf>
    <xf numFmtId="0" fontId="4" fillId="5" borderId="7"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4" fillId="5" borderId="12" xfId="0" applyFont="1" applyFill="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17" fillId="12" borderId="2" xfId="4" applyFont="1" applyFill="1" applyBorder="1" applyAlignment="1">
      <alignment horizontal="center" vertical="center"/>
    </xf>
    <xf numFmtId="0" fontId="17" fillId="12" borderId="3" xfId="4" applyFont="1" applyFill="1" applyBorder="1" applyAlignment="1">
      <alignment horizontal="center" vertical="center"/>
    </xf>
    <xf numFmtId="0" fontId="19" fillId="12" borderId="0" xfId="0" applyFont="1" applyFill="1" applyAlignment="1"/>
    <xf numFmtId="0" fontId="4" fillId="0" borderId="1" xfId="0" applyFont="1" applyBorder="1" applyAlignment="1" applyProtection="1">
      <protection locked="0"/>
    </xf>
    <xf numFmtId="0" fontId="8" fillId="0" borderId="1" xfId="0" applyFont="1" applyBorder="1" applyAlignment="1" applyProtection="1">
      <alignment horizontal="left" vertical="top"/>
      <protection locked="0"/>
    </xf>
    <xf numFmtId="0" fontId="17" fillId="13" borderId="2" xfId="4" applyFont="1" applyFill="1" applyBorder="1" applyAlignment="1">
      <alignment horizontal="center" vertical="center"/>
    </xf>
    <xf numFmtId="0" fontId="17" fillId="13" borderId="3" xfId="4" applyFont="1" applyFill="1" applyBorder="1" applyAlignment="1">
      <alignment horizontal="center" vertical="center"/>
    </xf>
    <xf numFmtId="0" fontId="15" fillId="0" borderId="5" xfId="0" applyFont="1" applyFill="1" applyBorder="1" applyAlignment="1">
      <alignment horizontal="left"/>
    </xf>
    <xf numFmtId="0" fontId="15" fillId="0" borderId="6" xfId="0" applyFont="1" applyFill="1" applyBorder="1" applyAlignment="1">
      <alignment horizontal="left"/>
    </xf>
    <xf numFmtId="0" fontId="15" fillId="0" borderId="4" xfId="0" applyFont="1" applyFill="1" applyBorder="1" applyAlignment="1">
      <alignment horizontal="left"/>
    </xf>
    <xf numFmtId="0" fontId="4" fillId="4" borderId="7" xfId="0" applyFont="1" applyFill="1" applyBorder="1" applyAlignment="1" applyProtection="1">
      <alignment horizontal="left" vertical="top"/>
      <protection locked="0"/>
    </xf>
    <xf numFmtId="0" fontId="4" fillId="4" borderId="12" xfId="0" applyFont="1" applyFill="1" applyBorder="1" applyAlignment="1" applyProtection="1">
      <alignment horizontal="left" vertical="top"/>
      <protection locked="0"/>
    </xf>
    <xf numFmtId="0" fontId="4" fillId="4" borderId="9" xfId="0" applyFont="1" applyFill="1" applyBorder="1" applyAlignment="1" applyProtection="1">
      <alignment horizontal="left" vertical="top"/>
      <protection locked="0"/>
    </xf>
    <xf numFmtId="0" fontId="4" fillId="4" borderId="10" xfId="0" applyFont="1" applyFill="1" applyBorder="1" applyAlignment="1" applyProtection="1">
      <alignment horizontal="left" vertical="top"/>
      <protection locked="0"/>
    </xf>
    <xf numFmtId="0" fontId="4" fillId="4" borderId="5" xfId="0" applyFont="1" applyFill="1" applyBorder="1" applyAlignment="1" applyProtection="1">
      <alignment horizontal="left" vertical="top"/>
      <protection locked="0"/>
    </xf>
    <xf numFmtId="0" fontId="4" fillId="4" borderId="4" xfId="0" applyFont="1" applyFill="1" applyBorder="1" applyAlignment="1" applyProtection="1">
      <alignment horizontal="left" vertical="top"/>
      <protection locked="0"/>
    </xf>
    <xf numFmtId="0" fontId="19" fillId="13" borderId="0" xfId="0" applyFont="1" applyFill="1" applyAlignment="1"/>
    <xf numFmtId="0" fontId="8" fillId="0" borderId="1" xfId="0" applyFont="1" applyBorder="1" applyAlignment="1" applyProtection="1">
      <alignment horizontal="center" vertical="top"/>
      <protection locked="0"/>
    </xf>
    <xf numFmtId="0" fontId="31" fillId="3" borderId="9" xfId="0" applyFont="1" applyFill="1" applyBorder="1" applyAlignment="1">
      <alignment horizontal="center" vertical="center"/>
    </xf>
    <xf numFmtId="0" fontId="31" fillId="3" borderId="0" xfId="0" applyFont="1" applyFill="1" applyBorder="1" applyAlignment="1">
      <alignment horizontal="center" vertical="center"/>
    </xf>
    <xf numFmtId="0" fontId="31" fillId="3" borderId="10" xfId="0" applyFont="1" applyFill="1" applyBorder="1" applyAlignment="1">
      <alignment horizontal="center" vertical="center"/>
    </xf>
    <xf numFmtId="0" fontId="23" fillId="0" borderId="9" xfId="0" applyFont="1" applyBorder="1" applyAlignment="1">
      <alignment horizontal="left" vertical="center" wrapText="1" indent="3"/>
    </xf>
    <xf numFmtId="0" fontId="23" fillId="0" borderId="0" xfId="0" applyFont="1" applyBorder="1" applyAlignment="1">
      <alignment horizontal="left" vertical="center" wrapText="1" indent="3"/>
    </xf>
    <xf numFmtId="0" fontId="23" fillId="0" borderId="10" xfId="0" applyFont="1" applyBorder="1" applyAlignment="1">
      <alignment horizontal="left" vertical="center" wrapText="1" indent="3"/>
    </xf>
    <xf numFmtId="0" fontId="23" fillId="0" borderId="5" xfId="0" applyFont="1" applyBorder="1" applyAlignment="1">
      <alignment horizontal="left" vertical="center" wrapText="1" indent="3"/>
    </xf>
    <xf numFmtId="0" fontId="23" fillId="0" borderId="6" xfId="0" applyFont="1" applyBorder="1" applyAlignment="1">
      <alignment horizontal="left" vertical="center" wrapText="1" indent="3"/>
    </xf>
    <xf numFmtId="0" fontId="23" fillId="0" borderId="4" xfId="0" applyFont="1" applyBorder="1" applyAlignment="1">
      <alignment horizontal="left" vertical="center" wrapText="1" indent="3"/>
    </xf>
    <xf numFmtId="0" fontId="30" fillId="13" borderId="9" xfId="4" applyFont="1" applyFill="1" applyBorder="1" applyAlignment="1">
      <alignment horizontal="center" vertical="center"/>
    </xf>
    <xf numFmtId="0" fontId="30" fillId="13" borderId="0" xfId="4" applyFont="1" applyFill="1" applyBorder="1" applyAlignment="1">
      <alignment horizontal="center" vertical="center"/>
    </xf>
    <xf numFmtId="0" fontId="30" fillId="13" borderId="10" xfId="4" applyFont="1" applyFill="1" applyBorder="1" applyAlignment="1">
      <alignment horizontal="center" vertical="center"/>
    </xf>
    <xf numFmtId="0" fontId="23" fillId="0" borderId="9" xfId="0" applyFont="1" applyBorder="1" applyAlignment="1">
      <alignment horizontal="left" vertical="center" wrapText="1" indent="5"/>
    </xf>
    <xf numFmtId="0" fontId="23" fillId="0" borderId="0" xfId="0" applyFont="1" applyBorder="1" applyAlignment="1">
      <alignment horizontal="left" vertical="center" wrapText="1" indent="5"/>
    </xf>
    <xf numFmtId="0" fontId="23" fillId="0" borderId="10" xfId="0" applyFont="1" applyBorder="1" applyAlignment="1">
      <alignment horizontal="left" vertical="center" wrapText="1" indent="5"/>
    </xf>
    <xf numFmtId="0" fontId="23" fillId="0" borderId="9" xfId="0" applyFont="1" applyBorder="1" applyAlignment="1">
      <alignment horizontal="left" vertical="center" indent="3"/>
    </xf>
    <xf numFmtId="0" fontId="23" fillId="0" borderId="0" xfId="0" applyFont="1" applyBorder="1" applyAlignment="1">
      <alignment horizontal="left" vertical="center" indent="3"/>
    </xf>
    <xf numFmtId="0" fontId="23" fillId="0" borderId="10" xfId="0" applyFont="1" applyBorder="1" applyAlignment="1">
      <alignment horizontal="left" vertical="center" indent="3"/>
    </xf>
    <xf numFmtId="0" fontId="23" fillId="2" borderId="9" xfId="0" applyFont="1" applyFill="1" applyBorder="1" applyAlignment="1">
      <alignment horizontal="left" vertical="center" wrapText="1" indent="5"/>
    </xf>
    <xf numFmtId="0" fontId="23" fillId="2" borderId="0" xfId="0" applyFont="1" applyFill="1" applyBorder="1" applyAlignment="1">
      <alignment horizontal="left" vertical="center" wrapText="1" indent="5"/>
    </xf>
    <xf numFmtId="0" fontId="23" fillId="2" borderId="10" xfId="0" applyFont="1" applyFill="1" applyBorder="1" applyAlignment="1">
      <alignment horizontal="left" vertical="center" wrapText="1" indent="5"/>
    </xf>
    <xf numFmtId="0" fontId="30" fillId="12" borderId="7" xfId="4" applyFont="1" applyFill="1" applyBorder="1" applyAlignment="1">
      <alignment horizontal="center" vertical="center"/>
    </xf>
    <xf numFmtId="0" fontId="30" fillId="12" borderId="8" xfId="4" applyFont="1" applyFill="1" applyBorder="1" applyAlignment="1">
      <alignment horizontal="center" vertical="center"/>
    </xf>
    <xf numFmtId="0" fontId="30" fillId="12" borderId="12" xfId="4" applyFont="1" applyFill="1" applyBorder="1" applyAlignment="1">
      <alignment horizontal="center" vertical="center"/>
    </xf>
    <xf numFmtId="0" fontId="23" fillId="0" borderId="5" xfId="0" applyFont="1" applyBorder="1" applyAlignment="1">
      <alignment horizontal="left" vertical="center" indent="3"/>
    </xf>
    <xf numFmtId="0" fontId="23" fillId="0" borderId="6" xfId="0" applyFont="1" applyBorder="1" applyAlignment="1">
      <alignment horizontal="left" vertical="center" indent="3"/>
    </xf>
    <xf numFmtId="0" fontId="23" fillId="0" borderId="4" xfId="0" applyFont="1" applyBorder="1" applyAlignment="1">
      <alignment horizontal="left" vertical="center" indent="3"/>
    </xf>
    <xf numFmtId="0" fontId="9" fillId="0" borderId="9" xfId="0" applyFont="1" applyFill="1" applyBorder="1" applyAlignment="1">
      <alignment horizontal="left" vertical="center"/>
    </xf>
    <xf numFmtId="0" fontId="9" fillId="0" borderId="0" xfId="0" applyFont="1" applyFill="1" applyBorder="1" applyAlignment="1">
      <alignment horizontal="left" vertical="center"/>
    </xf>
    <xf numFmtId="0" fontId="9" fillId="0" borderId="10" xfId="0" applyFont="1" applyFill="1" applyBorder="1" applyAlignment="1">
      <alignment horizontal="left" vertical="center"/>
    </xf>
    <xf numFmtId="0" fontId="0" fillId="0" borderId="9" xfId="0" applyFont="1" applyBorder="1" applyAlignment="1">
      <alignment horizontal="left" vertical="center" wrapText="1" indent="3"/>
    </xf>
    <xf numFmtId="0" fontId="27" fillId="11" borderId="7" xfId="0" applyFont="1" applyFill="1" applyBorder="1" applyAlignment="1">
      <alignment horizontal="center" vertical="center"/>
    </xf>
    <xf numFmtId="0" fontId="27" fillId="11" borderId="8" xfId="0"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5" xfId="0" applyFont="1" applyFill="1" applyBorder="1" applyAlignment="1">
      <alignment horizontal="center" vertical="center"/>
    </xf>
    <xf numFmtId="0" fontId="27" fillId="11" borderId="6" xfId="0" applyFont="1" applyFill="1" applyBorder="1" applyAlignment="1">
      <alignment horizontal="center" vertical="center"/>
    </xf>
    <xf numFmtId="0" fontId="27" fillId="11" borderId="4" xfId="0" applyFont="1" applyFill="1" applyBorder="1" applyAlignment="1">
      <alignment horizontal="center" vertical="center"/>
    </xf>
    <xf numFmtId="0" fontId="0" fillId="0" borderId="0" xfId="0" applyFont="1" applyBorder="1" applyAlignment="1">
      <alignment horizontal="left" vertical="center" wrapText="1" indent="3"/>
    </xf>
    <xf numFmtId="0" fontId="0" fillId="0" borderId="10" xfId="0" applyFont="1" applyBorder="1" applyAlignment="1">
      <alignment horizontal="left" vertical="center" wrapText="1" indent="3"/>
    </xf>
    <xf numFmtId="0" fontId="30" fillId="10" borderId="7" xfId="4" applyFont="1" applyFill="1" applyBorder="1" applyAlignment="1">
      <alignment horizontal="center" vertical="center"/>
    </xf>
    <xf numFmtId="0" fontId="30" fillId="10" borderId="8" xfId="4" applyFont="1" applyFill="1" applyBorder="1" applyAlignment="1">
      <alignment horizontal="center" vertical="center"/>
    </xf>
    <xf numFmtId="0" fontId="30" fillId="10" borderId="12" xfId="4" applyFont="1" applyFill="1" applyBorder="1" applyAlignment="1">
      <alignment horizontal="center" vertical="center"/>
    </xf>
    <xf numFmtId="0" fontId="9" fillId="0" borderId="9"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0" xfId="0" applyFont="1" applyFill="1" applyBorder="1" applyAlignment="1">
      <alignment horizontal="left" vertical="center" indent="1"/>
    </xf>
    <xf numFmtId="0" fontId="30" fillId="14" borderId="7" xfId="4" applyFont="1" applyFill="1" applyBorder="1" applyAlignment="1">
      <alignment horizontal="center" vertical="center"/>
    </xf>
    <xf numFmtId="0" fontId="30" fillId="14" borderId="8" xfId="4" applyFont="1" applyFill="1" applyBorder="1" applyAlignment="1">
      <alignment horizontal="center" vertical="center"/>
    </xf>
    <xf numFmtId="0" fontId="30" fillId="14" borderId="12" xfId="4" applyFont="1" applyFill="1" applyBorder="1" applyAlignment="1">
      <alignment horizontal="center" vertical="center"/>
    </xf>
  </cellXfs>
  <cellStyles count="8">
    <cellStyle name="Accent2" xfId="5" builtinId="33"/>
    <cellStyle name="Bad" xfId="4" builtinId="27"/>
    <cellStyle name="Hyperlink" xfId="6" builtinId="8"/>
    <cellStyle name="Normal" xfId="0" builtinId="0"/>
    <cellStyle name="Normal 2" xfId="1"/>
    <cellStyle name="Normal 3" xfId="3"/>
    <cellStyle name="Normalny 2" xfId="2"/>
    <cellStyle name="Percent" xfId="7" builtinId="5"/>
  </cellStyles>
  <dxfs count="0"/>
  <tableStyles count="0" defaultTableStyle="TableStyleMedium2" defaultPivotStyle="PivotStyleLight16"/>
  <colors>
    <mruColors>
      <color rgb="FFFFFF00"/>
      <color rgb="FFFFFFCC"/>
      <color rgb="FFB00000"/>
      <color rgb="FFBEE395"/>
      <color rgb="FF8DB4E2"/>
      <color rgb="FF33CCFF"/>
      <color rgb="FF99CCFF"/>
      <color rgb="FF85D6FF"/>
      <color rgb="FF66CCFF"/>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7" dropStyle="combo" dx="15" fmlaLink="Results!$T$29" fmlaRange="$O$32:$O$34" noThreeD="1" sel="0" val="0"/>
</file>

<file path=xl/ctrlProps/ctrlProp10.xml><?xml version="1.0" encoding="utf-8"?>
<formControlPr xmlns="http://schemas.microsoft.com/office/spreadsheetml/2009/9/main" objectType="CheckBox" fmlaLink="Results!$S$107"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Results!$S$284" lockText="1" noThreeD="1"/>
</file>

<file path=xl/ctrlProps/ctrlProp104.xml><?xml version="1.0" encoding="utf-8"?>
<formControlPr xmlns="http://schemas.microsoft.com/office/spreadsheetml/2009/9/main" objectType="CheckBox" fmlaLink="Results!$S$285" lockText="1" noThreeD="1"/>
</file>

<file path=xl/ctrlProps/ctrlProp105.xml><?xml version="1.0" encoding="utf-8"?>
<formControlPr xmlns="http://schemas.microsoft.com/office/spreadsheetml/2009/9/main" objectType="CheckBox" fmlaLink="Results!$S$289" lockText="1" noThreeD="1"/>
</file>

<file path=xl/ctrlProps/ctrlProp106.xml><?xml version="1.0" encoding="utf-8"?>
<formControlPr xmlns="http://schemas.microsoft.com/office/spreadsheetml/2009/9/main" objectType="CheckBox" fmlaLink="Results!$S$292" lockText="1" noThreeD="1"/>
</file>

<file path=xl/ctrlProps/ctrlProp107.xml><?xml version="1.0" encoding="utf-8"?>
<formControlPr xmlns="http://schemas.microsoft.com/office/spreadsheetml/2009/9/main" objectType="CheckBox" fmlaLink="Results!$S$290" lockText="1" noThreeD="1"/>
</file>

<file path=xl/ctrlProps/ctrlProp108.xml><?xml version="1.0" encoding="utf-8"?>
<formControlPr xmlns="http://schemas.microsoft.com/office/spreadsheetml/2009/9/main" objectType="CheckBox" fmlaLink="Results!$S$293"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Results!$S$108"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Results!$S$278" lockText="1" noThreeD="1"/>
</file>

<file path=xl/ctrlProps/ctrlProp113.xml><?xml version="1.0" encoding="utf-8"?>
<formControlPr xmlns="http://schemas.microsoft.com/office/spreadsheetml/2009/9/main" objectType="CheckBox" fmlaLink="Results!$S$277" lockText="1" noThreeD="1"/>
</file>

<file path=xl/ctrlProps/ctrlProp12.xml><?xml version="1.0" encoding="utf-8"?>
<formControlPr xmlns="http://schemas.microsoft.com/office/spreadsheetml/2009/9/main" objectType="CheckBox" fmlaLink="Results!$S$109"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Results!$S$169" lockText="1" noThreeD="1"/>
</file>

<file path=xl/ctrlProps/ctrlProp17.xml><?xml version="1.0" encoding="utf-8"?>
<formControlPr xmlns="http://schemas.microsoft.com/office/spreadsheetml/2009/9/main" objectType="CheckBox" fmlaLink="Results!$S$170" lockText="1" noThreeD="1"/>
</file>

<file path=xl/ctrlProps/ctrlProp18.xml><?xml version="1.0" encoding="utf-8"?>
<formControlPr xmlns="http://schemas.microsoft.com/office/spreadsheetml/2009/9/main" objectType="CheckBox" fmlaLink="Results!$S$198" lockText="1" noThreeD="1"/>
</file>

<file path=xl/ctrlProps/ctrlProp19.xml><?xml version="1.0" encoding="utf-8"?>
<formControlPr xmlns="http://schemas.microsoft.com/office/spreadsheetml/2009/9/main" objectType="CheckBox" fmlaLink="Results!$S$171" lockText="1" noThreeD="1"/>
</file>

<file path=xl/ctrlProps/ctrlProp2.xml><?xml version="1.0" encoding="utf-8"?>
<formControlPr xmlns="http://schemas.microsoft.com/office/spreadsheetml/2009/9/main" objectType="CheckBox" fmlaLink="Results!$S$3" lockText="1" noThreeD="1"/>
</file>

<file path=xl/ctrlProps/ctrlProp20.xml><?xml version="1.0" encoding="utf-8"?>
<formControlPr xmlns="http://schemas.microsoft.com/office/spreadsheetml/2009/9/main" objectType="CheckBox" fmlaLink="Results!$S$172" lockText="1" noThreeD="1"/>
</file>

<file path=xl/ctrlProps/ctrlProp21.xml><?xml version="1.0" encoding="utf-8"?>
<formControlPr xmlns="http://schemas.microsoft.com/office/spreadsheetml/2009/9/main" objectType="CheckBox" fmlaLink="Results!$S$173" lockText="1" noThreeD="1"/>
</file>

<file path=xl/ctrlProps/ctrlProp22.xml><?xml version="1.0" encoding="utf-8"?>
<formControlPr xmlns="http://schemas.microsoft.com/office/spreadsheetml/2009/9/main" objectType="CheckBox" fmlaLink="Results!$S$200" lockText="1" noThreeD="1"/>
</file>

<file path=xl/ctrlProps/ctrlProp23.xml><?xml version="1.0" encoding="utf-8"?>
<formControlPr xmlns="http://schemas.microsoft.com/office/spreadsheetml/2009/9/main" objectType="CheckBox" fmlaLink="Results!$S$201" lockText="1" noThreeD="1"/>
</file>

<file path=xl/ctrlProps/ctrlProp24.xml><?xml version="1.0" encoding="utf-8"?>
<formControlPr xmlns="http://schemas.microsoft.com/office/spreadsheetml/2009/9/main" objectType="CheckBox" fmlaLink="Results!$S$192" lockText="1" noThreeD="1"/>
</file>

<file path=xl/ctrlProps/ctrlProp25.xml><?xml version="1.0" encoding="utf-8"?>
<formControlPr xmlns="http://schemas.microsoft.com/office/spreadsheetml/2009/9/main" objectType="CheckBox" fmlaLink="Results!$S$190" lockText="1" noThreeD="1"/>
</file>

<file path=xl/ctrlProps/ctrlProp26.xml><?xml version="1.0" encoding="utf-8"?>
<formControlPr xmlns="http://schemas.microsoft.com/office/spreadsheetml/2009/9/main" objectType="CheckBox" fmlaLink="Results!$S$177" lockText="1" noThreeD="1"/>
</file>

<file path=xl/ctrlProps/ctrlProp27.xml><?xml version="1.0" encoding="utf-8"?>
<formControlPr xmlns="http://schemas.microsoft.com/office/spreadsheetml/2009/9/main" objectType="CheckBox" fmlaLink="Results!$S$179" lockText="1" noThreeD="1"/>
</file>

<file path=xl/ctrlProps/ctrlProp28.xml><?xml version="1.0" encoding="utf-8"?>
<formControlPr xmlns="http://schemas.microsoft.com/office/spreadsheetml/2009/9/main" objectType="CheckBox" fmlaLink="Results!$S$178" lockText="1" noThreeD="1"/>
</file>

<file path=xl/ctrlProps/ctrlProp29.xml><?xml version="1.0" encoding="utf-8"?>
<formControlPr xmlns="http://schemas.microsoft.com/office/spreadsheetml/2009/9/main" objectType="CheckBox" fmlaLink="Results!$S$188" lockText="1" noThreeD="1"/>
</file>

<file path=xl/ctrlProps/ctrlProp3.xml><?xml version="1.0" encoding="utf-8"?>
<formControlPr xmlns="http://schemas.microsoft.com/office/spreadsheetml/2009/9/main" objectType="CheckBox" fmlaLink="Results!$S$4" lockText="1" noThreeD="1"/>
</file>

<file path=xl/ctrlProps/ctrlProp30.xml><?xml version="1.0" encoding="utf-8"?>
<formControlPr xmlns="http://schemas.microsoft.com/office/spreadsheetml/2009/9/main" objectType="CheckBox" fmlaLink="Results!$S$181" lockText="1" noThreeD="1"/>
</file>

<file path=xl/ctrlProps/ctrlProp31.xml><?xml version="1.0" encoding="utf-8"?>
<formControlPr xmlns="http://schemas.microsoft.com/office/spreadsheetml/2009/9/main" objectType="CheckBox" fmlaLink="Results!$S$185" lockText="1" noThreeD="1"/>
</file>

<file path=xl/ctrlProps/ctrlProp32.xml><?xml version="1.0" encoding="utf-8"?>
<formControlPr xmlns="http://schemas.microsoft.com/office/spreadsheetml/2009/9/main" objectType="CheckBox" fmlaLink="Results!$S$186" lockText="1" noThreeD="1"/>
</file>

<file path=xl/ctrlProps/ctrlProp33.xml><?xml version="1.0" encoding="utf-8"?>
<formControlPr xmlns="http://schemas.microsoft.com/office/spreadsheetml/2009/9/main" objectType="CheckBox" fmlaLink="Results!$S$187" lockText="1" noThreeD="1"/>
</file>

<file path=xl/ctrlProps/ctrlProp34.xml><?xml version="1.0" encoding="utf-8"?>
<formControlPr xmlns="http://schemas.microsoft.com/office/spreadsheetml/2009/9/main" objectType="CheckBox" fmlaLink="Results!$S$174" lockText="1" noThreeD="1"/>
</file>

<file path=xl/ctrlProps/ctrlProp35.xml><?xml version="1.0" encoding="utf-8"?>
<formControlPr xmlns="http://schemas.microsoft.com/office/spreadsheetml/2009/9/main" objectType="CheckBox" fmlaLink="Results!$S$175" lockText="1" noThreeD="1"/>
</file>

<file path=xl/ctrlProps/ctrlProp36.xml><?xml version="1.0" encoding="utf-8"?>
<formControlPr xmlns="http://schemas.microsoft.com/office/spreadsheetml/2009/9/main" objectType="CheckBox" fmlaLink="Results!$S$151" lockText="1" noThreeD="1"/>
</file>

<file path=xl/ctrlProps/ctrlProp37.xml><?xml version="1.0" encoding="utf-8"?>
<formControlPr xmlns="http://schemas.microsoft.com/office/spreadsheetml/2009/9/main" objectType="CheckBox" fmlaLink="Results!$S$152" lockText="1" noThreeD="1"/>
</file>

<file path=xl/ctrlProps/ctrlProp38.xml><?xml version="1.0" encoding="utf-8"?>
<formControlPr xmlns="http://schemas.microsoft.com/office/spreadsheetml/2009/9/main" objectType="CheckBox" fmlaLink="Results!$S$160" lockText="1" noThreeD="1"/>
</file>

<file path=xl/ctrlProps/ctrlProp39.xml><?xml version="1.0" encoding="utf-8"?>
<formControlPr xmlns="http://schemas.microsoft.com/office/spreadsheetml/2009/9/main" objectType="CheckBox" fmlaLink="Results!$S$161" lockText="1" noThreeD="1"/>
</file>

<file path=xl/ctrlProps/ctrlProp4.xml><?xml version="1.0" encoding="utf-8"?>
<formControlPr xmlns="http://schemas.microsoft.com/office/spreadsheetml/2009/9/main" objectType="Drop" dropLines="7" dropStyle="combo" dx="15" fmlaLink="Results!$T$110" fmlaRange="$O$23:$O$25" noThreeD="1" sel="0" val="0"/>
</file>

<file path=xl/ctrlProps/ctrlProp40.xml><?xml version="1.0" encoding="utf-8"?>
<formControlPr xmlns="http://schemas.microsoft.com/office/spreadsheetml/2009/9/main" objectType="CheckBox" fmlaLink="Results!$S$197" lockText="1" noThreeD="1"/>
</file>

<file path=xl/ctrlProps/ctrlProp41.xml><?xml version="1.0" encoding="utf-8"?>
<formControlPr xmlns="http://schemas.microsoft.com/office/spreadsheetml/2009/9/main" objectType="CheckBox" fmlaLink="Results!$S$199" lockText="1" noThreeD="1"/>
</file>

<file path=xl/ctrlProps/ctrlProp42.xml><?xml version="1.0" encoding="utf-8"?>
<formControlPr xmlns="http://schemas.microsoft.com/office/spreadsheetml/2009/9/main" objectType="CheckBox" fmlaLink="Results!$S$180" lockText="1" noThreeD="1"/>
</file>

<file path=xl/ctrlProps/ctrlProp43.xml><?xml version="1.0" encoding="utf-8"?>
<formControlPr xmlns="http://schemas.microsoft.com/office/spreadsheetml/2009/9/main" objectType="CheckBox" fmlaLink="Results!$S$158" lockText="1" noThreeD="1"/>
</file>

<file path=xl/ctrlProps/ctrlProp44.xml><?xml version="1.0" encoding="utf-8"?>
<formControlPr xmlns="http://schemas.microsoft.com/office/spreadsheetml/2009/9/main" objectType="CheckBox" fmlaLink="Results!$S$153" lockText="1" noThreeD="1"/>
</file>

<file path=xl/ctrlProps/ctrlProp45.xml><?xml version="1.0" encoding="utf-8"?>
<formControlPr xmlns="http://schemas.microsoft.com/office/spreadsheetml/2009/9/main" objectType="CheckBox" fmlaLink="Results!$S$157" lockText="1" noThreeD="1"/>
</file>

<file path=xl/ctrlProps/ctrlProp46.xml><?xml version="1.0" encoding="utf-8"?>
<formControlPr xmlns="http://schemas.microsoft.com/office/spreadsheetml/2009/9/main" objectType="CheckBox" fmlaLink="Results!$S$154" lockText="1" noThreeD="1"/>
</file>

<file path=xl/ctrlProps/ctrlProp47.xml><?xml version="1.0" encoding="utf-8"?>
<formControlPr xmlns="http://schemas.microsoft.com/office/spreadsheetml/2009/9/main" objectType="CheckBox" fmlaLink="Results!$S$155" lockText="1" noThreeD="1"/>
</file>

<file path=xl/ctrlProps/ctrlProp48.xml><?xml version="1.0" encoding="utf-8"?>
<formControlPr xmlns="http://schemas.microsoft.com/office/spreadsheetml/2009/9/main" objectType="CheckBox" fmlaLink="Results!$S$156" lockText="1" noThreeD="1"/>
</file>

<file path=xl/ctrlProps/ctrlProp49.xml><?xml version="1.0" encoding="utf-8"?>
<formControlPr xmlns="http://schemas.microsoft.com/office/spreadsheetml/2009/9/main" objectType="CheckBox" fmlaLink="Results!$S$191" lockText="1" noThreeD="1"/>
</file>

<file path=xl/ctrlProps/ctrlProp5.xml><?xml version="1.0" encoding="utf-8"?>
<formControlPr xmlns="http://schemas.microsoft.com/office/spreadsheetml/2009/9/main" objectType="Drop" dropLines="7" dropStyle="combo" dx="15" fmlaLink="Results!$T$121" fmlaRange="$O$28:$O$30" noThreeD="1" sel="0" val="0"/>
</file>

<file path=xl/ctrlProps/ctrlProp50.xml><?xml version="1.0" encoding="utf-8"?>
<formControlPr xmlns="http://schemas.microsoft.com/office/spreadsheetml/2009/9/main" objectType="CheckBox" fmlaLink="Results!$S$193" lockText="1" noThreeD="1"/>
</file>

<file path=xl/ctrlProps/ctrlProp51.xml><?xml version="1.0" encoding="utf-8"?>
<formControlPr xmlns="http://schemas.microsoft.com/office/spreadsheetml/2009/9/main" objectType="CheckBox" fmlaLink="Results!$S$163" lockText="1" noThreeD="1"/>
</file>

<file path=xl/ctrlProps/ctrlProp52.xml><?xml version="1.0" encoding="utf-8"?>
<formControlPr xmlns="http://schemas.microsoft.com/office/spreadsheetml/2009/9/main" objectType="CheckBox" fmlaLink="Results!$S$162" lockText="1" noThreeD="1"/>
</file>

<file path=xl/ctrlProps/ctrlProp53.xml><?xml version="1.0" encoding="utf-8"?>
<formControlPr xmlns="http://schemas.microsoft.com/office/spreadsheetml/2009/9/main" objectType="CheckBox" fmlaLink="Results!$S$194" lockText="1" noThreeD="1"/>
</file>

<file path=xl/ctrlProps/ctrlProp54.xml><?xml version="1.0" encoding="utf-8"?>
<formControlPr xmlns="http://schemas.microsoft.com/office/spreadsheetml/2009/9/main" objectType="CheckBox" fmlaLink="Results!$S$195" lockText="1" noThreeD="1"/>
</file>

<file path=xl/ctrlProps/ctrlProp55.xml><?xml version="1.0" encoding="utf-8"?>
<formControlPr xmlns="http://schemas.microsoft.com/office/spreadsheetml/2009/9/main" objectType="CheckBox" fmlaLink="Results!$S$149" lockText="1" noThreeD="1"/>
</file>

<file path=xl/ctrlProps/ctrlProp56.xml><?xml version="1.0" encoding="utf-8"?>
<formControlPr xmlns="http://schemas.microsoft.com/office/spreadsheetml/2009/9/main" objectType="CheckBox" fmlaLink="Results!$S$150" lockText="1" noThreeD="1"/>
</file>

<file path=xl/ctrlProps/ctrlProp57.xml><?xml version="1.0" encoding="utf-8"?>
<formControlPr xmlns="http://schemas.microsoft.com/office/spreadsheetml/2009/9/main" objectType="CheckBox" fmlaLink="Results!$S$182" lockText="1" noThreeD="1"/>
</file>

<file path=xl/ctrlProps/ctrlProp58.xml><?xml version="1.0" encoding="utf-8"?>
<formControlPr xmlns="http://schemas.microsoft.com/office/spreadsheetml/2009/9/main" objectType="CheckBox" fmlaLink="Results!$S$183" lockText="1" noThreeD="1"/>
</file>

<file path=xl/ctrlProps/ctrlProp59.xml><?xml version="1.0" encoding="utf-8"?>
<formControlPr xmlns="http://schemas.microsoft.com/office/spreadsheetml/2009/9/main" objectType="CheckBox" fmlaLink="Results!$S$184" lockText="1" noThreeD="1"/>
</file>

<file path=xl/ctrlProps/ctrlProp6.xml><?xml version="1.0" encoding="utf-8"?>
<formControlPr xmlns="http://schemas.microsoft.com/office/spreadsheetml/2009/9/main" objectType="Drop" dropLines="7" dropStyle="combo" dx="15" fmlaLink="Results!$T$128" fmlaRange="$O$31:$O$32" noThreeD="1" sel="0" val="0"/>
</file>

<file path=xl/ctrlProps/ctrlProp60.xml><?xml version="1.0" encoding="utf-8"?>
<formControlPr xmlns="http://schemas.microsoft.com/office/spreadsheetml/2009/9/main" objectType="CheckBox" fmlaLink="Results!$S$100" lockText="1" noThreeD="1"/>
</file>

<file path=xl/ctrlProps/ctrlProp61.xml><?xml version="1.0" encoding="utf-8"?>
<formControlPr xmlns="http://schemas.microsoft.com/office/spreadsheetml/2009/9/main" objectType="CheckBox" fmlaLink="Results!$S$102" lockText="1" noThreeD="1"/>
</file>

<file path=xl/ctrlProps/ctrlProp62.xml><?xml version="1.0" encoding="utf-8"?>
<formControlPr xmlns="http://schemas.microsoft.com/office/spreadsheetml/2009/9/main" objectType="CheckBox" fmlaLink="Results!$S$103" lockText="1" noThreeD="1"/>
</file>

<file path=xl/ctrlProps/ctrlProp63.xml><?xml version="1.0" encoding="utf-8"?>
<formControlPr xmlns="http://schemas.microsoft.com/office/spreadsheetml/2009/9/main" objectType="CheckBox" fmlaLink="Results!$S$101" lockText="1" noThreeD="1"/>
</file>

<file path=xl/ctrlProps/ctrlProp64.xml><?xml version="1.0" encoding="utf-8"?>
<formControlPr xmlns="http://schemas.microsoft.com/office/spreadsheetml/2009/9/main" objectType="CheckBox" fmlaLink="Results!$S$112" lockText="1" noThreeD="1"/>
</file>

<file path=xl/ctrlProps/ctrlProp65.xml><?xml version="1.0" encoding="utf-8"?>
<formControlPr xmlns="http://schemas.microsoft.com/office/spreadsheetml/2009/9/main" objectType="CheckBox" fmlaLink="Results!$S$115" lockText="1" noThreeD="1"/>
</file>

<file path=xl/ctrlProps/ctrlProp66.xml><?xml version="1.0" encoding="utf-8"?>
<formControlPr xmlns="http://schemas.microsoft.com/office/spreadsheetml/2009/9/main" objectType="CheckBox" fmlaLink="Results!$S$118" lockText="1" noThreeD="1"/>
</file>

<file path=xl/ctrlProps/ctrlProp67.xml><?xml version="1.0" encoding="utf-8"?>
<formControlPr xmlns="http://schemas.microsoft.com/office/spreadsheetml/2009/9/main" objectType="CheckBox" fmlaLink="Results!$S$113" lockText="1" noThreeD="1"/>
</file>

<file path=xl/ctrlProps/ctrlProp68.xml><?xml version="1.0" encoding="utf-8"?>
<formControlPr xmlns="http://schemas.microsoft.com/office/spreadsheetml/2009/9/main" objectType="CheckBox" fmlaLink="Results!$S$116" lockText="1" noThreeD="1"/>
</file>

<file path=xl/ctrlProps/ctrlProp69.xml><?xml version="1.0" encoding="utf-8"?>
<formControlPr xmlns="http://schemas.microsoft.com/office/spreadsheetml/2009/9/main" objectType="CheckBox" fmlaLink="Results!$S$119" lockText="1" noThreeD="1"/>
</file>

<file path=xl/ctrlProps/ctrlProp7.xml><?xml version="1.0" encoding="utf-8"?>
<formControlPr xmlns="http://schemas.microsoft.com/office/spreadsheetml/2009/9/main" objectType="Drop" dropLines="7" dropStyle="combo" dx="15" fmlaLink="Results!$T$132" fmlaRange="$O$33:$O$34" noThreeD="1" sel="0" val="0"/>
</file>

<file path=xl/ctrlProps/ctrlProp70.xml><?xml version="1.0" encoding="utf-8"?>
<formControlPr xmlns="http://schemas.microsoft.com/office/spreadsheetml/2009/9/main" objectType="CheckBox" fmlaLink="Results!$S$123" lockText="1" noThreeD="1"/>
</file>

<file path=xl/ctrlProps/ctrlProp71.xml><?xml version="1.0" encoding="utf-8"?>
<formControlPr xmlns="http://schemas.microsoft.com/office/spreadsheetml/2009/9/main" objectType="CheckBox" fmlaLink="Results!$S$126" lockText="1" noThreeD="1"/>
</file>

<file path=xl/ctrlProps/ctrlProp72.xml><?xml version="1.0" encoding="utf-8"?>
<formControlPr xmlns="http://schemas.microsoft.com/office/spreadsheetml/2009/9/main" objectType="CheckBox" fmlaLink="Results!$S$124" lockText="1" noThreeD="1"/>
</file>

<file path=xl/ctrlProps/ctrlProp73.xml><?xml version="1.0" encoding="utf-8"?>
<formControlPr xmlns="http://schemas.microsoft.com/office/spreadsheetml/2009/9/main" objectType="CheckBox" fmlaLink="Results!$S$127" lockText="1" noThreeD="1"/>
</file>

<file path=xl/ctrlProps/ctrlProp74.xml><?xml version="1.0" encoding="utf-8"?>
<formControlPr xmlns="http://schemas.microsoft.com/office/spreadsheetml/2009/9/main" objectType="CheckBox" fmlaLink="Results!$S$130" lockText="1" noThreeD="1"/>
</file>

<file path=xl/ctrlProps/ctrlProp75.xml><?xml version="1.0" encoding="utf-8"?>
<formControlPr xmlns="http://schemas.microsoft.com/office/spreadsheetml/2009/9/main" objectType="CheckBox" fmlaLink="Results!$S$131" lockText="1" noThreeD="1"/>
</file>

<file path=xl/ctrlProps/ctrlProp76.xml><?xml version="1.0" encoding="utf-8"?>
<formControlPr xmlns="http://schemas.microsoft.com/office/spreadsheetml/2009/9/main" objectType="CheckBox" fmlaLink="Results!$S$134" lockText="1" noThreeD="1"/>
</file>

<file path=xl/ctrlProps/ctrlProp77.xml><?xml version="1.0" encoding="utf-8"?>
<formControlPr xmlns="http://schemas.microsoft.com/office/spreadsheetml/2009/9/main" objectType="CheckBox" fmlaLink="Results!$S$137" lockText="1" noThreeD="1"/>
</file>

<file path=xl/ctrlProps/ctrlProp78.xml><?xml version="1.0" encoding="utf-8"?>
<formControlPr xmlns="http://schemas.microsoft.com/office/spreadsheetml/2009/9/main" objectType="CheckBox" fmlaLink="Results!$S$135" lockText="1" noThreeD="1"/>
</file>

<file path=xl/ctrlProps/ctrlProp79.xml><?xml version="1.0" encoding="utf-8"?>
<formControlPr xmlns="http://schemas.microsoft.com/office/spreadsheetml/2009/9/main" objectType="CheckBox" fmlaLink="Results!$S$138" lockText="1" noThreeD="1"/>
</file>

<file path=xl/ctrlProps/ctrlProp8.xml><?xml version="1.0" encoding="utf-8"?>
<formControlPr xmlns="http://schemas.microsoft.com/office/spreadsheetml/2009/9/main" objectType="CheckBox" fmlaLink="Results!$S$105" lockText="1" noThreeD="1"/>
</file>

<file path=xl/ctrlProps/ctrlProp80.xml><?xml version="1.0" encoding="utf-8"?>
<formControlPr xmlns="http://schemas.microsoft.com/office/spreadsheetml/2009/9/main" objectType="CheckBox" fmlaLink="Results!$S$139" lockText="1" noThreeD="1"/>
</file>

<file path=xl/ctrlProps/ctrlProp81.xml><?xml version="1.0" encoding="utf-8"?>
<formControlPr xmlns="http://schemas.microsoft.com/office/spreadsheetml/2009/9/main" objectType="CheckBox" fmlaLink="Results!$S$140" lockText="1" noThreeD="1"/>
</file>

<file path=xl/ctrlProps/ctrlProp82.xml><?xml version="1.0" encoding="utf-8"?>
<formControlPr xmlns="http://schemas.microsoft.com/office/spreadsheetml/2009/9/main" objectType="CheckBox" fmlaLink="Results!$S$141" lockText="1" noThreeD="1"/>
</file>

<file path=xl/ctrlProps/ctrlProp83.xml><?xml version="1.0" encoding="utf-8"?>
<formControlPr xmlns="http://schemas.microsoft.com/office/spreadsheetml/2009/9/main" objectType="CheckBox" fmlaLink="Results!$S$143" lockText="1" noThreeD="1"/>
</file>

<file path=xl/ctrlProps/ctrlProp84.xml><?xml version="1.0" encoding="utf-8"?>
<formControlPr xmlns="http://schemas.microsoft.com/office/spreadsheetml/2009/9/main" objectType="CheckBox" fmlaLink="Results!$S$144" lockText="1" noThreeD="1"/>
</file>

<file path=xl/ctrlProps/ctrlProp85.xml><?xml version="1.0" encoding="utf-8"?>
<formControlPr xmlns="http://schemas.microsoft.com/office/spreadsheetml/2009/9/main" objectType="CheckBox" fmlaLink="Results!$S$146" lockText="1" noThreeD="1"/>
</file>

<file path=xl/ctrlProps/ctrlProp86.xml><?xml version="1.0" encoding="utf-8"?>
<formControlPr xmlns="http://schemas.microsoft.com/office/spreadsheetml/2009/9/main" objectType="CheckBox" fmlaLink="Results!$S$147" lockText="1" noThreeD="1"/>
</file>

<file path=xl/ctrlProps/ctrlProp87.xml><?xml version="1.0" encoding="utf-8"?>
<formControlPr xmlns="http://schemas.microsoft.com/office/spreadsheetml/2009/9/main" objectType="CheckBox" fmlaLink="Results!$S$165" lockText="1" noThreeD="1"/>
</file>

<file path=xl/ctrlProps/ctrlProp88.xml><?xml version="1.0" encoding="utf-8"?>
<formControlPr xmlns="http://schemas.microsoft.com/office/spreadsheetml/2009/9/main" objectType="CheckBox" fmlaLink="Results!$S$166" lockText="1" noThreeD="1"/>
</file>

<file path=xl/ctrlProps/ctrlProp89.xml><?xml version="1.0" encoding="utf-8"?>
<formControlPr xmlns="http://schemas.microsoft.com/office/spreadsheetml/2009/9/main" objectType="CheckBox" fmlaLink="Results!$S$203" lockText="1" noThreeD="1"/>
</file>

<file path=xl/ctrlProps/ctrlProp9.xml><?xml version="1.0" encoding="utf-8"?>
<formControlPr xmlns="http://schemas.microsoft.com/office/spreadsheetml/2009/9/main" objectType="CheckBox" fmlaLink="Results!$S$106" lockText="1" noThreeD="1"/>
</file>

<file path=xl/ctrlProps/ctrlProp90.xml><?xml version="1.0" encoding="utf-8"?>
<formControlPr xmlns="http://schemas.microsoft.com/office/spreadsheetml/2009/9/main" objectType="CheckBox" fmlaLink="Results!$S$204" lockText="1" noThreeD="1"/>
</file>

<file path=xl/ctrlProps/ctrlProp91.xml><?xml version="1.0" encoding="utf-8"?>
<formControlPr xmlns="http://schemas.microsoft.com/office/spreadsheetml/2009/9/main" objectType="CheckBox" fmlaLink="Results!$S$207" lockText="1" noThreeD="1"/>
</file>

<file path=xl/ctrlProps/ctrlProp92.xml><?xml version="1.0" encoding="utf-8"?>
<formControlPr xmlns="http://schemas.microsoft.com/office/spreadsheetml/2009/9/main" objectType="CheckBox" fmlaLink="Results!$S$208" lockText="1" noThreeD="1"/>
</file>

<file path=xl/ctrlProps/ctrlProp93.xml><?xml version="1.0" encoding="utf-8"?>
<formControlPr xmlns="http://schemas.microsoft.com/office/spreadsheetml/2009/9/main" objectType="CheckBox" fmlaLink="Results!$S$211" lockText="1" noThreeD="1"/>
</file>

<file path=xl/ctrlProps/ctrlProp94.xml><?xml version="1.0" encoding="utf-8"?>
<formControlPr xmlns="http://schemas.microsoft.com/office/spreadsheetml/2009/9/main" objectType="CheckBox" fmlaLink="Results!$S$212"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Results!$S$94" lockText="1" noThreeD="1"/>
</file>

<file path=xl/ctrlProps/ctrlProp97.xml><?xml version="1.0" encoding="utf-8"?>
<formControlPr xmlns="http://schemas.microsoft.com/office/spreadsheetml/2009/9/main" objectType="CheckBox" fmlaLink="Results!$S$95"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31</xdr:row>
          <xdr:rowOff>38100</xdr:rowOff>
        </xdr:from>
        <xdr:to>
          <xdr:col>3</xdr:col>
          <xdr:colOff>1190625</xdr:colOff>
          <xdr:row>31</xdr:row>
          <xdr:rowOff>190500</xdr:rowOff>
        </xdr:to>
        <xdr:sp macro="" textlink="">
          <xdr:nvSpPr>
            <xdr:cNvPr id="3206" name="Drop Down 134" hidden="1">
              <a:extLst>
                <a:ext uri="{63B3BB69-23CF-44E3-9099-C40C66FF867C}">
                  <a14:compatExt spid="_x0000_s3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13</xdr:row>
          <xdr:rowOff>0</xdr:rowOff>
        </xdr:from>
        <xdr:to>
          <xdr:col>3</xdr:col>
          <xdr:colOff>85725</xdr:colOff>
          <xdr:row>13</xdr:row>
          <xdr:rowOff>180975</xdr:rowOff>
        </xdr:to>
        <xdr:sp macro="" textlink="">
          <xdr:nvSpPr>
            <xdr:cNvPr id="3372" name="Check Box 300" hidden="1">
              <a:extLst>
                <a:ext uri="{63B3BB69-23CF-44E3-9099-C40C66FF867C}">
                  <a14:compatExt spid="_x0000_s33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2057400</xdr:colOff>
          <xdr:row>12</xdr:row>
          <xdr:rowOff>180975</xdr:rowOff>
        </xdr:from>
        <xdr:to>
          <xdr:col>4</xdr:col>
          <xdr:colOff>0</xdr:colOff>
          <xdr:row>14</xdr:row>
          <xdr:rowOff>9525</xdr:rowOff>
        </xdr:to>
        <xdr:sp macro="" textlink="">
          <xdr:nvSpPr>
            <xdr:cNvPr id="3373" name="Check Box 301" hidden="1">
              <a:extLst>
                <a:ext uri="{63B3BB69-23CF-44E3-9099-C40C66FF867C}">
                  <a14:compatExt spid="_x0000_s33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22</xdr:row>
          <xdr:rowOff>38100</xdr:rowOff>
        </xdr:from>
        <xdr:to>
          <xdr:col>7</xdr:col>
          <xdr:colOff>228600</xdr:colOff>
          <xdr:row>22</xdr:row>
          <xdr:rowOff>180975</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47625</xdr:rowOff>
        </xdr:from>
        <xdr:to>
          <xdr:col>7</xdr:col>
          <xdr:colOff>190500</xdr:colOff>
          <xdr:row>28</xdr:row>
          <xdr:rowOff>0</xdr:rowOff>
        </xdr:to>
        <xdr:sp macro="" textlink="">
          <xdr:nvSpPr>
            <xdr:cNvPr id="7170" name="Drop Down 2"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30</xdr:row>
          <xdr:rowOff>85725</xdr:rowOff>
        </xdr:from>
        <xdr:to>
          <xdr:col>7</xdr:col>
          <xdr:colOff>28575</xdr:colOff>
          <xdr:row>30</xdr:row>
          <xdr:rowOff>228600</xdr:rowOff>
        </xdr:to>
        <xdr:sp macro="" textlink="">
          <xdr:nvSpPr>
            <xdr:cNvPr id="7171" name="Drop Down 3"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47625</xdr:rowOff>
        </xdr:from>
        <xdr:to>
          <xdr:col>7</xdr:col>
          <xdr:colOff>190500</xdr:colOff>
          <xdr:row>32</xdr:row>
          <xdr:rowOff>190500</xdr:rowOff>
        </xdr:to>
        <xdr:sp macro="" textlink="">
          <xdr:nvSpPr>
            <xdr:cNvPr id="7172" name="Drop Down 4" hidden="1">
              <a:extLst>
                <a:ext uri="{63B3BB69-23CF-44E3-9099-C40C66FF867C}">
                  <a14:compatExt spid="_x0000_s7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0</xdr:rowOff>
        </xdr:from>
        <xdr:to>
          <xdr:col>2</xdr:col>
          <xdr:colOff>419100</xdr:colOff>
          <xdr:row>21</xdr:row>
          <xdr:rowOff>28575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9525</xdr:rowOff>
        </xdr:from>
        <xdr:to>
          <xdr:col>2</xdr:col>
          <xdr:colOff>419100</xdr:colOff>
          <xdr:row>22</xdr:row>
          <xdr:rowOff>28575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20</xdr:row>
          <xdr:rowOff>0</xdr:rowOff>
        </xdr:from>
        <xdr:to>
          <xdr:col>4</xdr:col>
          <xdr:colOff>561975</xdr:colOff>
          <xdr:row>21</xdr:row>
          <xdr:rowOff>28575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21</xdr:row>
          <xdr:rowOff>0</xdr:rowOff>
        </xdr:from>
        <xdr:to>
          <xdr:col>4</xdr:col>
          <xdr:colOff>561975</xdr:colOff>
          <xdr:row>21</xdr:row>
          <xdr:rowOff>180975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20</xdr:row>
          <xdr:rowOff>0</xdr:rowOff>
        </xdr:from>
        <xdr:to>
          <xdr:col>8</xdr:col>
          <xdr:colOff>542925</xdr:colOff>
          <xdr:row>21</xdr:row>
          <xdr:rowOff>28575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495300</xdr:colOff>
          <xdr:row>5</xdr:row>
          <xdr:rowOff>28575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9525</xdr:rowOff>
        </xdr:from>
        <xdr:to>
          <xdr:col>1</xdr:col>
          <xdr:colOff>561975</xdr:colOff>
          <xdr:row>5</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0</xdr:rowOff>
        </xdr:from>
        <xdr:to>
          <xdr:col>1</xdr:col>
          <xdr:colOff>561975</xdr:colOff>
          <xdr:row>6</xdr:row>
          <xdr:rowOff>28575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555247</xdr:colOff>
      <xdr:row>48</xdr:row>
      <xdr:rowOff>0</xdr:rowOff>
    </xdr:from>
    <xdr:to>
      <xdr:col>3</xdr:col>
      <xdr:colOff>717172</xdr:colOff>
      <xdr:row>51</xdr:row>
      <xdr:rowOff>38101</xdr:rowOff>
    </xdr:to>
    <xdr:sp macro="" textlink="">
      <xdr:nvSpPr>
        <xdr:cNvPr id="16" name="Abrir llave 1"/>
        <xdr:cNvSpPr/>
      </xdr:nvSpPr>
      <xdr:spPr>
        <a:xfrm flipH="1">
          <a:off x="6293107" y="19476720"/>
          <a:ext cx="161925" cy="58674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_tradnl" sz="1100">
            <a:solidFill>
              <a:srgbClr val="7030A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60</xdr:row>
          <xdr:rowOff>0</xdr:rowOff>
        </xdr:from>
        <xdr:to>
          <xdr:col>2</xdr:col>
          <xdr:colOff>438150</xdr:colOff>
          <xdr:row>61</xdr:row>
          <xdr:rowOff>28575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0</xdr:rowOff>
        </xdr:from>
        <xdr:to>
          <xdr:col>2</xdr:col>
          <xdr:colOff>438150</xdr:colOff>
          <xdr:row>62</xdr:row>
          <xdr:rowOff>9525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73</xdr:row>
          <xdr:rowOff>0</xdr:rowOff>
        </xdr:from>
        <xdr:to>
          <xdr:col>2</xdr:col>
          <xdr:colOff>428625</xdr:colOff>
          <xdr:row>74</xdr:row>
          <xdr:rowOff>19050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60</xdr:row>
          <xdr:rowOff>0</xdr:rowOff>
        </xdr:from>
        <xdr:to>
          <xdr:col>5</xdr:col>
          <xdr:colOff>247650</xdr:colOff>
          <xdr:row>61</xdr:row>
          <xdr:rowOff>28575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60</xdr:row>
          <xdr:rowOff>152400</xdr:rowOff>
        </xdr:from>
        <xdr:to>
          <xdr:col>5</xdr:col>
          <xdr:colOff>247650</xdr:colOff>
          <xdr:row>62</xdr:row>
          <xdr:rowOff>19050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61</xdr:row>
          <xdr:rowOff>142875</xdr:rowOff>
        </xdr:from>
        <xdr:to>
          <xdr:col>5</xdr:col>
          <xdr:colOff>247650</xdr:colOff>
          <xdr:row>63</xdr:row>
          <xdr:rowOff>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72</xdr:row>
          <xdr:rowOff>161925</xdr:rowOff>
        </xdr:from>
        <xdr:to>
          <xdr:col>5</xdr:col>
          <xdr:colOff>247650</xdr:colOff>
          <xdr:row>74</xdr:row>
          <xdr:rowOff>38100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73</xdr:row>
          <xdr:rowOff>152400</xdr:rowOff>
        </xdr:from>
        <xdr:to>
          <xdr:col>5</xdr:col>
          <xdr:colOff>247650</xdr:colOff>
          <xdr:row>75</xdr:row>
          <xdr:rowOff>9525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69</xdr:row>
          <xdr:rowOff>0</xdr:rowOff>
        </xdr:from>
        <xdr:to>
          <xdr:col>5</xdr:col>
          <xdr:colOff>247650</xdr:colOff>
          <xdr:row>70</xdr:row>
          <xdr:rowOff>57150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69</xdr:row>
          <xdr:rowOff>0</xdr:rowOff>
        </xdr:from>
        <xdr:to>
          <xdr:col>2</xdr:col>
          <xdr:colOff>428625</xdr:colOff>
          <xdr:row>70</xdr:row>
          <xdr:rowOff>57150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63</xdr:row>
          <xdr:rowOff>161925</xdr:rowOff>
        </xdr:from>
        <xdr:to>
          <xdr:col>2</xdr:col>
          <xdr:colOff>285750</xdr:colOff>
          <xdr:row>65</xdr:row>
          <xdr:rowOff>9525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65</xdr:row>
          <xdr:rowOff>180975</xdr:rowOff>
        </xdr:from>
        <xdr:to>
          <xdr:col>2</xdr:col>
          <xdr:colOff>285750</xdr:colOff>
          <xdr:row>67</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64</xdr:row>
          <xdr:rowOff>180975</xdr:rowOff>
        </xdr:from>
        <xdr:to>
          <xdr:col>2</xdr:col>
          <xdr:colOff>285750</xdr:colOff>
          <xdr:row>66</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66</xdr:row>
          <xdr:rowOff>171450</xdr:rowOff>
        </xdr:from>
        <xdr:to>
          <xdr:col>9</xdr:col>
          <xdr:colOff>371475</xdr:colOff>
          <xdr:row>68</xdr:row>
          <xdr:rowOff>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64</xdr:row>
          <xdr:rowOff>0</xdr:rowOff>
        </xdr:from>
        <xdr:to>
          <xdr:col>5</xdr:col>
          <xdr:colOff>104775</xdr:colOff>
          <xdr:row>65</xdr:row>
          <xdr:rowOff>19050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64</xdr:row>
          <xdr:rowOff>0</xdr:rowOff>
        </xdr:from>
        <xdr:to>
          <xdr:col>9</xdr:col>
          <xdr:colOff>361950</xdr:colOff>
          <xdr:row>65</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64</xdr:row>
          <xdr:rowOff>171450</xdr:rowOff>
        </xdr:from>
        <xdr:to>
          <xdr:col>9</xdr:col>
          <xdr:colOff>371475</xdr:colOff>
          <xdr:row>66</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65</xdr:row>
          <xdr:rowOff>171450</xdr:rowOff>
        </xdr:from>
        <xdr:to>
          <xdr:col>9</xdr:col>
          <xdr:colOff>371475</xdr:colOff>
          <xdr:row>67</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60</xdr:row>
          <xdr:rowOff>0</xdr:rowOff>
        </xdr:from>
        <xdr:to>
          <xdr:col>9</xdr:col>
          <xdr:colOff>581025</xdr:colOff>
          <xdr:row>61</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61</xdr:row>
          <xdr:rowOff>0</xdr:rowOff>
        </xdr:from>
        <xdr:to>
          <xdr:col>9</xdr:col>
          <xdr:colOff>581025</xdr:colOff>
          <xdr:row>62</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0</xdr:rowOff>
        </xdr:from>
        <xdr:to>
          <xdr:col>2</xdr:col>
          <xdr:colOff>495300</xdr:colOff>
          <xdr:row>47</xdr:row>
          <xdr:rowOff>9525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0</xdr:rowOff>
        </xdr:from>
        <xdr:to>
          <xdr:col>2</xdr:col>
          <xdr:colOff>476250</xdr:colOff>
          <xdr:row>49</xdr:row>
          <xdr:rowOff>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48</xdr:row>
          <xdr:rowOff>9525</xdr:rowOff>
        </xdr:from>
        <xdr:to>
          <xdr:col>7</xdr:col>
          <xdr:colOff>276225</xdr:colOff>
          <xdr:row>49</xdr:row>
          <xdr:rowOff>19050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9525</xdr:rowOff>
        </xdr:from>
        <xdr:to>
          <xdr:col>7</xdr:col>
          <xdr:colOff>276225</xdr:colOff>
          <xdr:row>50</xdr:row>
          <xdr:rowOff>47625</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72</xdr:row>
          <xdr:rowOff>0</xdr:rowOff>
        </xdr:from>
        <xdr:to>
          <xdr:col>2</xdr:col>
          <xdr:colOff>428625</xdr:colOff>
          <xdr:row>73</xdr:row>
          <xdr:rowOff>38100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72</xdr:row>
          <xdr:rowOff>9525</xdr:rowOff>
        </xdr:from>
        <xdr:to>
          <xdr:col>5</xdr:col>
          <xdr:colOff>247650</xdr:colOff>
          <xdr:row>73</xdr:row>
          <xdr:rowOff>38100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66</xdr:row>
          <xdr:rowOff>180975</xdr:rowOff>
        </xdr:from>
        <xdr:to>
          <xdr:col>2</xdr:col>
          <xdr:colOff>285750</xdr:colOff>
          <xdr:row>68</xdr:row>
          <xdr:rowOff>9525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133350</xdr:rowOff>
        </xdr:from>
        <xdr:to>
          <xdr:col>2</xdr:col>
          <xdr:colOff>495300</xdr:colOff>
          <xdr:row>56</xdr:row>
          <xdr:rowOff>171450</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161925</xdr:rowOff>
        </xdr:from>
        <xdr:to>
          <xdr:col>2</xdr:col>
          <xdr:colOff>476250</xdr:colOff>
          <xdr:row>51</xdr:row>
          <xdr:rowOff>19050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133350</xdr:rowOff>
        </xdr:from>
        <xdr:to>
          <xdr:col>2</xdr:col>
          <xdr:colOff>495300</xdr:colOff>
          <xdr:row>55</xdr:row>
          <xdr:rowOff>171450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104775</xdr:rowOff>
        </xdr:from>
        <xdr:to>
          <xdr:col>2</xdr:col>
          <xdr:colOff>552450</xdr:colOff>
          <xdr:row>53</xdr:row>
          <xdr:rowOff>38100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142875</xdr:rowOff>
        </xdr:from>
        <xdr:to>
          <xdr:col>2</xdr:col>
          <xdr:colOff>495300</xdr:colOff>
          <xdr:row>54</xdr:row>
          <xdr:rowOff>9525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142875</xdr:rowOff>
        </xdr:from>
        <xdr:to>
          <xdr:col>2</xdr:col>
          <xdr:colOff>495300</xdr:colOff>
          <xdr:row>55</xdr:row>
          <xdr:rowOff>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70</xdr:row>
          <xdr:rowOff>0</xdr:rowOff>
        </xdr:from>
        <xdr:to>
          <xdr:col>2</xdr:col>
          <xdr:colOff>428625</xdr:colOff>
          <xdr:row>71</xdr:row>
          <xdr:rowOff>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70</xdr:row>
          <xdr:rowOff>0</xdr:rowOff>
        </xdr:from>
        <xdr:to>
          <xdr:col>5</xdr:col>
          <xdr:colOff>247650</xdr:colOff>
          <xdr:row>71</xdr:row>
          <xdr:rowOff>19050</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851647</xdr:colOff>
      <xdr:row>49</xdr:row>
      <xdr:rowOff>123265</xdr:rowOff>
    </xdr:from>
    <xdr:to>
      <xdr:col>5</xdr:col>
      <xdr:colOff>285750</xdr:colOff>
      <xdr:row>49</xdr:row>
      <xdr:rowOff>123825</xdr:rowOff>
    </xdr:to>
    <xdr:cxnSp macro="">
      <xdr:nvCxnSpPr>
        <xdr:cNvPr id="52" name="Conector recto de flecha 3"/>
        <xdr:cNvCxnSpPr/>
      </xdr:nvCxnSpPr>
      <xdr:spPr>
        <a:xfrm>
          <a:off x="6589507" y="19782865"/>
          <a:ext cx="2337323" cy="5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447675</xdr:colOff>
          <xdr:row>51</xdr:row>
          <xdr:rowOff>0</xdr:rowOff>
        </xdr:from>
        <xdr:to>
          <xdr:col>7</xdr:col>
          <xdr:colOff>285750</xdr:colOff>
          <xdr:row>52</xdr:row>
          <xdr:rowOff>38100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50</xdr:row>
          <xdr:rowOff>0</xdr:rowOff>
        </xdr:from>
        <xdr:to>
          <xdr:col>7</xdr:col>
          <xdr:colOff>266700</xdr:colOff>
          <xdr:row>51</xdr:row>
          <xdr:rowOff>66675</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291352</xdr:colOff>
      <xdr:row>46</xdr:row>
      <xdr:rowOff>123264</xdr:rowOff>
    </xdr:from>
    <xdr:to>
      <xdr:col>5</xdr:col>
      <xdr:colOff>481853</xdr:colOff>
      <xdr:row>52</xdr:row>
      <xdr:rowOff>143995</xdr:rowOff>
    </xdr:to>
    <xdr:sp macro="" textlink="">
      <xdr:nvSpPr>
        <xdr:cNvPr id="55" name="Abrir llave 82"/>
        <xdr:cNvSpPr/>
      </xdr:nvSpPr>
      <xdr:spPr>
        <a:xfrm>
          <a:off x="8932432" y="19249464"/>
          <a:ext cx="190501" cy="110277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_tradnl" sz="1100">
            <a:solidFill>
              <a:srgbClr val="7030A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171450</xdr:colOff>
          <xdr:row>68</xdr:row>
          <xdr:rowOff>161925</xdr:rowOff>
        </xdr:from>
        <xdr:to>
          <xdr:col>9</xdr:col>
          <xdr:colOff>647700</xdr:colOff>
          <xdr:row>70</xdr:row>
          <xdr:rowOff>28575</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69</xdr:row>
          <xdr:rowOff>161925</xdr:rowOff>
        </xdr:from>
        <xdr:to>
          <xdr:col>9</xdr:col>
          <xdr:colOff>647700</xdr:colOff>
          <xdr:row>71</xdr:row>
          <xdr:rowOff>28575</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142875</xdr:rowOff>
        </xdr:from>
        <xdr:to>
          <xdr:col>2</xdr:col>
          <xdr:colOff>495300</xdr:colOff>
          <xdr:row>46</xdr:row>
          <xdr:rowOff>0</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44</xdr:row>
          <xdr:rowOff>142875</xdr:rowOff>
        </xdr:from>
        <xdr:to>
          <xdr:col>4</xdr:col>
          <xdr:colOff>76200</xdr:colOff>
          <xdr:row>46</xdr:row>
          <xdr:rowOff>9525</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64</xdr:row>
          <xdr:rowOff>171450</xdr:rowOff>
        </xdr:from>
        <xdr:to>
          <xdr:col>5</xdr:col>
          <xdr:colOff>95250</xdr:colOff>
          <xdr:row>66</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65</xdr:row>
          <xdr:rowOff>171450</xdr:rowOff>
        </xdr:from>
        <xdr:to>
          <xdr:col>5</xdr:col>
          <xdr:colOff>95250</xdr:colOff>
          <xdr:row>67</xdr:row>
          <xdr:rowOff>19050</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66</xdr:row>
          <xdr:rowOff>171450</xdr:rowOff>
        </xdr:from>
        <xdr:to>
          <xdr:col>5</xdr:col>
          <xdr:colOff>95250</xdr:colOff>
          <xdr:row>68</xdr:row>
          <xdr:rowOff>19050</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0</xdr:rowOff>
        </xdr:from>
        <xdr:to>
          <xdr:col>2</xdr:col>
          <xdr:colOff>400050</xdr:colOff>
          <xdr:row>17</xdr:row>
          <xdr:rowOff>0</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16</xdr:row>
          <xdr:rowOff>9525</xdr:rowOff>
        </xdr:from>
        <xdr:to>
          <xdr:col>4</xdr:col>
          <xdr:colOff>561975</xdr:colOff>
          <xdr:row>17</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17</xdr:row>
          <xdr:rowOff>0</xdr:rowOff>
        </xdr:from>
        <xdr:to>
          <xdr:col>4</xdr:col>
          <xdr:colOff>561975</xdr:colOff>
          <xdr:row>17</xdr:row>
          <xdr:rowOff>171450</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2</xdr:col>
          <xdr:colOff>400050</xdr:colOff>
          <xdr:row>18</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23</xdr:row>
          <xdr:rowOff>0</xdr:rowOff>
        </xdr:from>
        <xdr:to>
          <xdr:col>9</xdr:col>
          <xdr:colOff>600075</xdr:colOff>
          <xdr:row>24</xdr:row>
          <xdr:rowOff>19050</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24</xdr:row>
          <xdr:rowOff>0</xdr:rowOff>
        </xdr:from>
        <xdr:to>
          <xdr:col>9</xdr:col>
          <xdr:colOff>609600</xdr:colOff>
          <xdr:row>25</xdr:row>
          <xdr:rowOff>19050</xdr:rowOff>
        </xdr:to>
        <xdr:sp macro="" textlink="">
          <xdr:nvSpPr>
            <xdr:cNvPr id="7235" name="Check Box 67" hidden="1">
              <a:extLst>
                <a:ext uri="{63B3BB69-23CF-44E3-9099-C40C66FF867C}">
                  <a14:compatExt spid="_x0000_s72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25</xdr:row>
          <xdr:rowOff>0</xdr:rowOff>
        </xdr:from>
        <xdr:to>
          <xdr:col>9</xdr:col>
          <xdr:colOff>609600</xdr:colOff>
          <xdr:row>26</xdr:row>
          <xdr:rowOff>19050</xdr:rowOff>
        </xdr:to>
        <xdr:sp macro="" textlink="">
          <xdr:nvSpPr>
            <xdr:cNvPr id="7236" name="Check Box 68" hidden="1">
              <a:extLst>
                <a:ext uri="{63B3BB69-23CF-44E3-9099-C40C66FF867C}">
                  <a14:compatExt spid="_x0000_s72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23</xdr:row>
          <xdr:rowOff>0</xdr:rowOff>
        </xdr:from>
        <xdr:to>
          <xdr:col>11</xdr:col>
          <xdr:colOff>447675</xdr:colOff>
          <xdr:row>24</xdr:row>
          <xdr:rowOff>19050</xdr:rowOff>
        </xdr:to>
        <xdr:sp macro="" textlink="">
          <xdr:nvSpPr>
            <xdr:cNvPr id="7237" name="Check Box 69" hidden="1">
              <a:extLst>
                <a:ext uri="{63B3BB69-23CF-44E3-9099-C40C66FF867C}">
                  <a14:compatExt spid="_x0000_s72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24</xdr:row>
          <xdr:rowOff>0</xdr:rowOff>
        </xdr:from>
        <xdr:to>
          <xdr:col>11</xdr:col>
          <xdr:colOff>457200</xdr:colOff>
          <xdr:row>25</xdr:row>
          <xdr:rowOff>19050</xdr:rowOff>
        </xdr:to>
        <xdr:sp macro="" textlink="">
          <xdr:nvSpPr>
            <xdr:cNvPr id="7238" name="Check Box 70" hidden="1">
              <a:extLst>
                <a:ext uri="{63B3BB69-23CF-44E3-9099-C40C66FF867C}">
                  <a14:compatExt spid="_x0000_s72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25</xdr:row>
          <xdr:rowOff>0</xdr:rowOff>
        </xdr:from>
        <xdr:to>
          <xdr:col>11</xdr:col>
          <xdr:colOff>447675</xdr:colOff>
          <xdr:row>26</xdr:row>
          <xdr:rowOff>19050</xdr:rowOff>
        </xdr:to>
        <xdr:sp macro="" textlink="">
          <xdr:nvSpPr>
            <xdr:cNvPr id="7239" name="Check Box 71" hidden="1">
              <a:extLst>
                <a:ext uri="{63B3BB69-23CF-44E3-9099-C40C66FF867C}">
                  <a14:compatExt spid="_x0000_s72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28</xdr:row>
          <xdr:rowOff>19050</xdr:rowOff>
        </xdr:from>
        <xdr:to>
          <xdr:col>9</xdr:col>
          <xdr:colOff>590550</xdr:colOff>
          <xdr:row>29</xdr:row>
          <xdr:rowOff>38100</xdr:rowOff>
        </xdr:to>
        <xdr:sp macro="" textlink="">
          <xdr:nvSpPr>
            <xdr:cNvPr id="7240" name="Check Box 72" hidden="1">
              <a:extLst>
                <a:ext uri="{63B3BB69-23CF-44E3-9099-C40C66FF867C}">
                  <a14:compatExt spid="_x0000_s72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29</xdr:row>
          <xdr:rowOff>19050</xdr:rowOff>
        </xdr:from>
        <xdr:to>
          <xdr:col>9</xdr:col>
          <xdr:colOff>600075</xdr:colOff>
          <xdr:row>30</xdr:row>
          <xdr:rowOff>9525</xdr:rowOff>
        </xdr:to>
        <xdr:sp macro="" textlink="">
          <xdr:nvSpPr>
            <xdr:cNvPr id="7241" name="Check Box 73" hidden="1">
              <a:extLst>
                <a:ext uri="{63B3BB69-23CF-44E3-9099-C40C66FF867C}">
                  <a14:compatExt spid="_x0000_s7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28</xdr:row>
          <xdr:rowOff>19050</xdr:rowOff>
        </xdr:from>
        <xdr:to>
          <xdr:col>11</xdr:col>
          <xdr:colOff>447675</xdr:colOff>
          <xdr:row>29</xdr:row>
          <xdr:rowOff>38100</xdr:rowOff>
        </xdr:to>
        <xdr:sp macro="" textlink="">
          <xdr:nvSpPr>
            <xdr:cNvPr id="7242" name="Check Box 74" hidden="1">
              <a:extLst>
                <a:ext uri="{63B3BB69-23CF-44E3-9099-C40C66FF867C}">
                  <a14:compatExt spid="_x0000_s7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29</xdr:row>
          <xdr:rowOff>19050</xdr:rowOff>
        </xdr:from>
        <xdr:to>
          <xdr:col>11</xdr:col>
          <xdr:colOff>457200</xdr:colOff>
          <xdr:row>30</xdr:row>
          <xdr:rowOff>9525</xdr:rowOff>
        </xdr:to>
        <xdr:sp macro="" textlink="">
          <xdr:nvSpPr>
            <xdr:cNvPr id="7243" name="Check Box 75" hidden="1">
              <a:extLst>
                <a:ext uri="{63B3BB69-23CF-44E3-9099-C40C66FF867C}">
                  <a14:compatExt spid="_x0000_s7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31</xdr:row>
          <xdr:rowOff>19050</xdr:rowOff>
        </xdr:from>
        <xdr:to>
          <xdr:col>9</xdr:col>
          <xdr:colOff>590550</xdr:colOff>
          <xdr:row>32</xdr:row>
          <xdr:rowOff>9525</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31</xdr:row>
          <xdr:rowOff>19050</xdr:rowOff>
        </xdr:from>
        <xdr:to>
          <xdr:col>11</xdr:col>
          <xdr:colOff>438150</xdr:colOff>
          <xdr:row>32</xdr:row>
          <xdr:rowOff>9525</xdr:rowOff>
        </xdr:to>
        <xdr:sp macro="" textlink="">
          <xdr:nvSpPr>
            <xdr:cNvPr id="7245" name="Check Box 77" hidden="1">
              <a:extLst>
                <a:ext uri="{63B3BB69-23CF-44E3-9099-C40C66FF867C}">
                  <a14:compatExt spid="_x0000_s72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33</xdr:row>
          <xdr:rowOff>76200</xdr:rowOff>
        </xdr:from>
        <xdr:to>
          <xdr:col>9</xdr:col>
          <xdr:colOff>600075</xdr:colOff>
          <xdr:row>34</xdr:row>
          <xdr:rowOff>28575</xdr:rowOff>
        </xdr:to>
        <xdr:sp macro="" textlink="">
          <xdr:nvSpPr>
            <xdr:cNvPr id="7246" name="Check Box 78" hidden="1">
              <a:extLst>
                <a:ext uri="{63B3BB69-23CF-44E3-9099-C40C66FF867C}">
                  <a14:compatExt spid="_x0000_s72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34</xdr:row>
          <xdr:rowOff>47625</xdr:rowOff>
        </xdr:from>
        <xdr:to>
          <xdr:col>9</xdr:col>
          <xdr:colOff>609600</xdr:colOff>
          <xdr:row>34</xdr:row>
          <xdr:rowOff>247650</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33</xdr:row>
          <xdr:rowOff>76200</xdr:rowOff>
        </xdr:from>
        <xdr:to>
          <xdr:col>11</xdr:col>
          <xdr:colOff>438150</xdr:colOff>
          <xdr:row>34</xdr:row>
          <xdr:rowOff>28575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34</xdr:row>
          <xdr:rowOff>66675</xdr:rowOff>
        </xdr:from>
        <xdr:to>
          <xdr:col>11</xdr:col>
          <xdr:colOff>447675</xdr:colOff>
          <xdr:row>35</xdr:row>
          <xdr:rowOff>9525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35</xdr:row>
          <xdr:rowOff>19050</xdr:rowOff>
        </xdr:from>
        <xdr:to>
          <xdr:col>2</xdr:col>
          <xdr:colOff>561975</xdr:colOff>
          <xdr:row>35</xdr:row>
          <xdr:rowOff>228600</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35</xdr:row>
          <xdr:rowOff>57150</xdr:rowOff>
        </xdr:from>
        <xdr:to>
          <xdr:col>3</xdr:col>
          <xdr:colOff>1066800</xdr:colOff>
          <xdr:row>35</xdr:row>
          <xdr:rowOff>228600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35</xdr:row>
          <xdr:rowOff>38100</xdr:rowOff>
        </xdr:from>
        <xdr:to>
          <xdr:col>10</xdr:col>
          <xdr:colOff>0</xdr:colOff>
          <xdr:row>35</xdr:row>
          <xdr:rowOff>228600</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38</xdr:row>
          <xdr:rowOff>0</xdr:rowOff>
        </xdr:from>
        <xdr:to>
          <xdr:col>3</xdr:col>
          <xdr:colOff>228600</xdr:colOff>
          <xdr:row>39</xdr:row>
          <xdr:rowOff>9525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37</xdr:row>
          <xdr:rowOff>352425</xdr:rowOff>
        </xdr:from>
        <xdr:to>
          <xdr:col>4</xdr:col>
          <xdr:colOff>342900</xdr:colOff>
          <xdr:row>39</xdr:row>
          <xdr:rowOff>0</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40</xdr:row>
          <xdr:rowOff>171450</xdr:rowOff>
        </xdr:from>
        <xdr:to>
          <xdr:col>3</xdr:col>
          <xdr:colOff>238125</xdr:colOff>
          <xdr:row>42</xdr:row>
          <xdr:rowOff>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40</xdr:row>
          <xdr:rowOff>161925</xdr:rowOff>
        </xdr:from>
        <xdr:to>
          <xdr:col>4</xdr:col>
          <xdr:colOff>342900</xdr:colOff>
          <xdr:row>41</xdr:row>
          <xdr:rowOff>180975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76200</xdr:rowOff>
        </xdr:from>
        <xdr:to>
          <xdr:col>3</xdr:col>
          <xdr:colOff>0</xdr:colOff>
          <xdr:row>57</xdr:row>
          <xdr:rowOff>276225</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57</xdr:row>
          <xdr:rowOff>66675</xdr:rowOff>
        </xdr:from>
        <xdr:to>
          <xdr:col>4</xdr:col>
          <xdr:colOff>352425</xdr:colOff>
          <xdr:row>57</xdr:row>
          <xdr:rowOff>257175</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76</xdr:row>
          <xdr:rowOff>0</xdr:rowOff>
        </xdr:from>
        <xdr:to>
          <xdr:col>2</xdr:col>
          <xdr:colOff>723900</xdr:colOff>
          <xdr:row>77</xdr:row>
          <xdr:rowOff>9525</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76</xdr:row>
          <xdr:rowOff>0</xdr:rowOff>
        </xdr:from>
        <xdr:to>
          <xdr:col>4</xdr:col>
          <xdr:colOff>0</xdr:colOff>
          <xdr:row>77</xdr:row>
          <xdr:rowOff>9525</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81</xdr:row>
          <xdr:rowOff>57150</xdr:rowOff>
        </xdr:from>
        <xdr:to>
          <xdr:col>2</xdr:col>
          <xdr:colOff>723900</xdr:colOff>
          <xdr:row>81</xdr:row>
          <xdr:rowOff>266700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81</xdr:row>
          <xdr:rowOff>66675</xdr:rowOff>
        </xdr:from>
        <xdr:to>
          <xdr:col>4</xdr:col>
          <xdr:colOff>0</xdr:colOff>
          <xdr:row>81</xdr:row>
          <xdr:rowOff>276225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84</xdr:row>
          <xdr:rowOff>38100</xdr:rowOff>
        </xdr:from>
        <xdr:to>
          <xdr:col>2</xdr:col>
          <xdr:colOff>723900</xdr:colOff>
          <xdr:row>84</xdr:row>
          <xdr:rowOff>142875</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84</xdr:row>
          <xdr:rowOff>28575</xdr:rowOff>
        </xdr:from>
        <xdr:to>
          <xdr:col>4</xdr:col>
          <xdr:colOff>0</xdr:colOff>
          <xdr:row>84</xdr:row>
          <xdr:rowOff>142875</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495300</xdr:colOff>
          <xdr:row>5</xdr:row>
          <xdr:rowOff>28575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9525</xdr:rowOff>
        </xdr:from>
        <xdr:to>
          <xdr:col>1</xdr:col>
          <xdr:colOff>561975</xdr:colOff>
          <xdr:row>5</xdr:row>
          <xdr:rowOff>28575</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0</xdr:rowOff>
        </xdr:from>
        <xdr:to>
          <xdr:col>1</xdr:col>
          <xdr:colOff>561975</xdr:colOff>
          <xdr:row>6</xdr:row>
          <xdr:rowOff>28575</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495300</xdr:colOff>
          <xdr:row>5</xdr:row>
          <xdr:rowOff>28575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561975</xdr:colOff>
          <xdr:row>5</xdr:row>
          <xdr:rowOff>19050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561975</xdr:colOff>
          <xdr:row>5</xdr:row>
          <xdr:rowOff>28575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0</xdr:rowOff>
        </xdr:from>
        <xdr:to>
          <xdr:col>1</xdr:col>
          <xdr:colOff>600075</xdr:colOff>
          <xdr:row>6</xdr:row>
          <xdr:rowOff>28575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561975</xdr:colOff>
          <xdr:row>5</xdr:row>
          <xdr:rowOff>28575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20</xdr:row>
          <xdr:rowOff>66675</xdr:rowOff>
        </xdr:from>
        <xdr:to>
          <xdr:col>2</xdr:col>
          <xdr:colOff>723900</xdr:colOff>
          <xdr:row>20</xdr:row>
          <xdr:rowOff>276225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20</xdr:row>
          <xdr:rowOff>66675</xdr:rowOff>
        </xdr:from>
        <xdr:to>
          <xdr:col>4</xdr:col>
          <xdr:colOff>0</xdr:colOff>
          <xdr:row>20</xdr:row>
          <xdr:rowOff>276225</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25</xdr:row>
          <xdr:rowOff>152400</xdr:rowOff>
        </xdr:from>
        <xdr:to>
          <xdr:col>2</xdr:col>
          <xdr:colOff>723900</xdr:colOff>
          <xdr:row>27</xdr:row>
          <xdr:rowOff>19050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27</xdr:row>
          <xdr:rowOff>171450</xdr:rowOff>
        </xdr:from>
        <xdr:to>
          <xdr:col>2</xdr:col>
          <xdr:colOff>723900</xdr:colOff>
          <xdr:row>29</xdr:row>
          <xdr:rowOff>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25</xdr:row>
          <xdr:rowOff>152400</xdr:rowOff>
        </xdr:from>
        <xdr:to>
          <xdr:col>4</xdr:col>
          <xdr:colOff>0</xdr:colOff>
          <xdr:row>27</xdr:row>
          <xdr:rowOff>9525</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27</xdr:row>
          <xdr:rowOff>180975</xdr:rowOff>
        </xdr:from>
        <xdr:to>
          <xdr:col>4</xdr:col>
          <xdr:colOff>0</xdr:colOff>
          <xdr:row>29</xdr:row>
          <xdr:rowOff>9525</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495300</xdr:colOff>
          <xdr:row>5</xdr:row>
          <xdr:rowOff>28575</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561975</xdr:colOff>
          <xdr:row>5</xdr:row>
          <xdr:rowOff>19050</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561975</xdr:colOff>
          <xdr:row>5</xdr:row>
          <xdr:rowOff>28575</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0</xdr:rowOff>
        </xdr:from>
        <xdr:to>
          <xdr:col>1</xdr:col>
          <xdr:colOff>600075</xdr:colOff>
          <xdr:row>6</xdr:row>
          <xdr:rowOff>28575</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561975</xdr:colOff>
          <xdr:row>5</xdr:row>
          <xdr:rowOff>28575</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6.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50" Type="http://schemas.openxmlformats.org/officeDocument/2006/relationships/ctrlProp" Target="../ctrlProps/ctrlProp50.xml"/><Relationship Id="rId55" Type="http://schemas.openxmlformats.org/officeDocument/2006/relationships/ctrlProp" Target="../ctrlProps/ctrlProp55.xml"/><Relationship Id="rId63" Type="http://schemas.openxmlformats.org/officeDocument/2006/relationships/ctrlProp" Target="../ctrlProps/ctrlProp63.xml"/><Relationship Id="rId68" Type="http://schemas.openxmlformats.org/officeDocument/2006/relationships/ctrlProp" Target="../ctrlProps/ctrlProp68.xml"/><Relationship Id="rId76" Type="http://schemas.openxmlformats.org/officeDocument/2006/relationships/ctrlProp" Target="../ctrlProps/ctrlProp76.xml"/><Relationship Id="rId84" Type="http://schemas.openxmlformats.org/officeDocument/2006/relationships/ctrlProp" Target="../ctrlProps/ctrlProp84.xml"/><Relationship Id="rId89" Type="http://schemas.openxmlformats.org/officeDocument/2006/relationships/ctrlProp" Target="../ctrlProps/ctrlProp89.xml"/><Relationship Id="rId97" Type="http://schemas.openxmlformats.org/officeDocument/2006/relationships/ctrlProp" Target="../ctrlProps/ctrlProp97.xml"/><Relationship Id="rId7" Type="http://schemas.openxmlformats.org/officeDocument/2006/relationships/ctrlProp" Target="../ctrlProps/ctrlProp7.xml"/><Relationship Id="rId71" Type="http://schemas.openxmlformats.org/officeDocument/2006/relationships/ctrlProp" Target="../ctrlProps/ctrlProp71.xml"/><Relationship Id="rId92" Type="http://schemas.openxmlformats.org/officeDocument/2006/relationships/ctrlProp" Target="../ctrlProps/ctrlProp92.xml"/><Relationship Id="rId2" Type="http://schemas.openxmlformats.org/officeDocument/2006/relationships/drawing" Target="../drawings/drawing2.xml"/><Relationship Id="rId16" Type="http://schemas.openxmlformats.org/officeDocument/2006/relationships/ctrlProp" Target="../ctrlProps/ctrlProp16.xml"/><Relationship Id="rId29" Type="http://schemas.openxmlformats.org/officeDocument/2006/relationships/ctrlProp" Target="../ctrlProps/ctrlProp29.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3" Type="http://schemas.openxmlformats.org/officeDocument/2006/relationships/ctrlProp" Target="../ctrlProps/ctrlProp53.xml"/><Relationship Id="rId58" Type="http://schemas.openxmlformats.org/officeDocument/2006/relationships/ctrlProp" Target="../ctrlProps/ctrlProp58.xml"/><Relationship Id="rId66" Type="http://schemas.openxmlformats.org/officeDocument/2006/relationships/ctrlProp" Target="../ctrlProps/ctrlProp66.xml"/><Relationship Id="rId74" Type="http://schemas.openxmlformats.org/officeDocument/2006/relationships/ctrlProp" Target="../ctrlProps/ctrlProp74.xml"/><Relationship Id="rId79" Type="http://schemas.openxmlformats.org/officeDocument/2006/relationships/ctrlProp" Target="../ctrlProps/ctrlProp79.xml"/><Relationship Id="rId87" Type="http://schemas.openxmlformats.org/officeDocument/2006/relationships/ctrlProp" Target="../ctrlProps/ctrlProp87.xml"/><Relationship Id="rId5" Type="http://schemas.openxmlformats.org/officeDocument/2006/relationships/ctrlProp" Target="../ctrlProps/ctrlProp5.xml"/><Relationship Id="rId61" Type="http://schemas.openxmlformats.org/officeDocument/2006/relationships/ctrlProp" Target="../ctrlProps/ctrlProp61.xml"/><Relationship Id="rId82" Type="http://schemas.openxmlformats.org/officeDocument/2006/relationships/ctrlProp" Target="../ctrlProps/ctrlProp82.xml"/><Relationship Id="rId90" Type="http://schemas.openxmlformats.org/officeDocument/2006/relationships/ctrlProp" Target="../ctrlProps/ctrlProp90.xml"/><Relationship Id="rId95" Type="http://schemas.openxmlformats.org/officeDocument/2006/relationships/ctrlProp" Target="../ctrlProps/ctrlProp95.xml"/><Relationship Id="rId19" Type="http://schemas.openxmlformats.org/officeDocument/2006/relationships/ctrlProp" Target="../ctrlProps/ctrlProp1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56" Type="http://schemas.openxmlformats.org/officeDocument/2006/relationships/ctrlProp" Target="../ctrlProps/ctrlProp56.xml"/><Relationship Id="rId64" Type="http://schemas.openxmlformats.org/officeDocument/2006/relationships/ctrlProp" Target="../ctrlProps/ctrlProp64.xml"/><Relationship Id="rId69" Type="http://schemas.openxmlformats.org/officeDocument/2006/relationships/ctrlProp" Target="../ctrlProps/ctrlProp69.xml"/><Relationship Id="rId77" Type="http://schemas.openxmlformats.org/officeDocument/2006/relationships/ctrlProp" Target="../ctrlProps/ctrlProp77.xml"/><Relationship Id="rId8" Type="http://schemas.openxmlformats.org/officeDocument/2006/relationships/ctrlProp" Target="../ctrlProps/ctrlProp8.xml"/><Relationship Id="rId51" Type="http://schemas.openxmlformats.org/officeDocument/2006/relationships/ctrlProp" Target="../ctrlProps/ctrlProp51.xml"/><Relationship Id="rId72" Type="http://schemas.openxmlformats.org/officeDocument/2006/relationships/ctrlProp" Target="../ctrlProps/ctrlProp72.xml"/><Relationship Id="rId80" Type="http://schemas.openxmlformats.org/officeDocument/2006/relationships/ctrlProp" Target="../ctrlProps/ctrlProp80.xml"/><Relationship Id="rId85" Type="http://schemas.openxmlformats.org/officeDocument/2006/relationships/ctrlProp" Target="../ctrlProps/ctrlProp85.xml"/><Relationship Id="rId93" Type="http://schemas.openxmlformats.org/officeDocument/2006/relationships/ctrlProp" Target="../ctrlProps/ctrlProp93.xml"/><Relationship Id="rId3" Type="http://schemas.openxmlformats.org/officeDocument/2006/relationships/vmlDrawing" Target="../drawings/vmlDrawing2.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59" Type="http://schemas.openxmlformats.org/officeDocument/2006/relationships/ctrlProp" Target="../ctrlProps/ctrlProp59.xml"/><Relationship Id="rId67" Type="http://schemas.openxmlformats.org/officeDocument/2006/relationships/ctrlProp" Target="../ctrlProps/ctrlProp67.xml"/><Relationship Id="rId20" Type="http://schemas.openxmlformats.org/officeDocument/2006/relationships/ctrlProp" Target="../ctrlProps/ctrlProp20.xml"/><Relationship Id="rId41" Type="http://schemas.openxmlformats.org/officeDocument/2006/relationships/ctrlProp" Target="../ctrlProps/ctrlProp41.xml"/><Relationship Id="rId54" Type="http://schemas.openxmlformats.org/officeDocument/2006/relationships/ctrlProp" Target="../ctrlProps/ctrlProp54.xml"/><Relationship Id="rId62" Type="http://schemas.openxmlformats.org/officeDocument/2006/relationships/ctrlProp" Target="../ctrlProps/ctrlProp62.xml"/><Relationship Id="rId70" Type="http://schemas.openxmlformats.org/officeDocument/2006/relationships/ctrlProp" Target="../ctrlProps/ctrlProp70.xml"/><Relationship Id="rId75" Type="http://schemas.openxmlformats.org/officeDocument/2006/relationships/ctrlProp" Target="../ctrlProps/ctrlProp75.xml"/><Relationship Id="rId83" Type="http://schemas.openxmlformats.org/officeDocument/2006/relationships/ctrlProp" Target="../ctrlProps/ctrlProp83.xml"/><Relationship Id="rId88" Type="http://schemas.openxmlformats.org/officeDocument/2006/relationships/ctrlProp" Target="../ctrlProps/ctrlProp88.xml"/><Relationship Id="rId91" Type="http://schemas.openxmlformats.org/officeDocument/2006/relationships/ctrlProp" Target="../ctrlProps/ctrlProp91.xml"/><Relationship Id="rId96" Type="http://schemas.openxmlformats.org/officeDocument/2006/relationships/ctrlProp" Target="../ctrlProps/ctrlProp96.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57" Type="http://schemas.openxmlformats.org/officeDocument/2006/relationships/ctrlProp" Target="../ctrlProps/ctrlProp57.xml"/><Relationship Id="rId10" Type="http://schemas.openxmlformats.org/officeDocument/2006/relationships/ctrlProp" Target="../ctrlProps/ctrlProp10.xml"/><Relationship Id="rId31" Type="http://schemas.openxmlformats.org/officeDocument/2006/relationships/ctrlProp" Target="../ctrlProps/ctrlProp31.xml"/><Relationship Id="rId44" Type="http://schemas.openxmlformats.org/officeDocument/2006/relationships/ctrlProp" Target="../ctrlProps/ctrlProp44.xml"/><Relationship Id="rId52" Type="http://schemas.openxmlformats.org/officeDocument/2006/relationships/ctrlProp" Target="../ctrlProps/ctrlProp52.xml"/><Relationship Id="rId60" Type="http://schemas.openxmlformats.org/officeDocument/2006/relationships/ctrlProp" Target="../ctrlProps/ctrlProp60.xml"/><Relationship Id="rId65" Type="http://schemas.openxmlformats.org/officeDocument/2006/relationships/ctrlProp" Target="../ctrlProps/ctrlProp65.xml"/><Relationship Id="rId73" Type="http://schemas.openxmlformats.org/officeDocument/2006/relationships/ctrlProp" Target="../ctrlProps/ctrlProp73.xml"/><Relationship Id="rId78" Type="http://schemas.openxmlformats.org/officeDocument/2006/relationships/ctrlProp" Target="../ctrlProps/ctrlProp78.xml"/><Relationship Id="rId81" Type="http://schemas.openxmlformats.org/officeDocument/2006/relationships/ctrlProp" Target="../ctrlProps/ctrlProp81.xml"/><Relationship Id="rId86" Type="http://schemas.openxmlformats.org/officeDocument/2006/relationships/ctrlProp" Target="../ctrlProps/ctrlProp86.xml"/><Relationship Id="rId94" Type="http://schemas.openxmlformats.org/officeDocument/2006/relationships/ctrlProp" Target="../ctrlProps/ctrlProp94.xml"/><Relationship Id="rId4" Type="http://schemas.openxmlformats.org/officeDocument/2006/relationships/ctrlProp" Target="../ctrlProps/ctrlProp4.xml"/><Relationship Id="rId9" Type="http://schemas.openxmlformats.org/officeDocument/2006/relationships/ctrlProp" Target="../ctrlProps/ctrlProp9.xml"/><Relationship Id="rId13" Type="http://schemas.openxmlformats.org/officeDocument/2006/relationships/ctrlProp" Target="../ctrlProps/ctrlProp13.xml"/><Relationship Id="rId18" Type="http://schemas.openxmlformats.org/officeDocument/2006/relationships/ctrlProp" Target="../ctrlProps/ctrlProp18.xml"/><Relationship Id="rId3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18" Type="http://schemas.openxmlformats.org/officeDocument/2006/relationships/ctrlProp" Target="../ctrlProps/ctrlProp112.xml"/><Relationship Id="rId3" Type="http://schemas.openxmlformats.org/officeDocument/2006/relationships/vmlDrawing" Target="../drawings/vmlDrawing3.vml"/><Relationship Id="rId7" Type="http://schemas.openxmlformats.org/officeDocument/2006/relationships/ctrlProp" Target="../ctrlProps/ctrlProp101.xml"/><Relationship Id="rId12" Type="http://schemas.openxmlformats.org/officeDocument/2006/relationships/ctrlProp" Target="../ctrlProps/ctrlProp106.xml"/><Relationship Id="rId17" Type="http://schemas.openxmlformats.org/officeDocument/2006/relationships/ctrlProp" Target="../ctrlProps/ctrlProp111.xml"/><Relationship Id="rId2" Type="http://schemas.openxmlformats.org/officeDocument/2006/relationships/drawing" Target="../drawings/drawing3.xml"/><Relationship Id="rId16" Type="http://schemas.openxmlformats.org/officeDocument/2006/relationships/ctrlProp" Target="../ctrlProps/ctrlProp110.xml"/><Relationship Id="rId1" Type="http://schemas.openxmlformats.org/officeDocument/2006/relationships/printerSettings" Target="../printerSettings/printerSettings4.bin"/><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5" Type="http://schemas.openxmlformats.org/officeDocument/2006/relationships/ctrlProp" Target="../ctrlProps/ctrlProp109.xml"/><Relationship Id="rId10" Type="http://schemas.openxmlformats.org/officeDocument/2006/relationships/ctrlProp" Target="../ctrlProps/ctrlProp104.xml"/><Relationship Id="rId19" Type="http://schemas.openxmlformats.org/officeDocument/2006/relationships/ctrlProp" Target="../ctrlProps/ctrlProp113.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L17"/>
  <sheetViews>
    <sheetView showGridLines="0" zoomScale="90" zoomScaleNormal="90" zoomScaleSheetLayoutView="70" zoomScalePageLayoutView="85" workbookViewId="0"/>
  </sheetViews>
  <sheetFormatPr defaultColWidth="9.140625" defaultRowHeight="12.75" x14ac:dyDescent="0.2"/>
  <cols>
    <col min="1" max="1" width="3" style="1" customWidth="1"/>
    <col min="2" max="2" width="1.140625" style="27" customWidth="1"/>
    <col min="3" max="3" width="35.42578125" style="1" customWidth="1"/>
    <col min="4" max="4" width="12.140625" style="1" customWidth="1"/>
    <col min="5" max="5" width="29.85546875" style="1" customWidth="1"/>
    <col min="6" max="6" width="4.28515625" style="1" customWidth="1"/>
    <col min="7" max="7" width="42.7109375" style="1" customWidth="1"/>
    <col min="8" max="16384" width="9.140625" style="1"/>
  </cols>
  <sheetData>
    <row r="1" spans="1:12" x14ac:dyDescent="0.2">
      <c r="B1" s="150"/>
    </row>
    <row r="2" spans="1:12" ht="12.75" customHeight="1" x14ac:dyDescent="0.2">
      <c r="A2" s="223" t="s">
        <v>312</v>
      </c>
      <c r="B2" s="223"/>
      <c r="C2" s="223"/>
      <c r="D2" s="223"/>
      <c r="E2" s="223"/>
      <c r="F2" s="223"/>
      <c r="G2" s="223"/>
      <c r="H2" s="223"/>
      <c r="I2" s="223"/>
      <c r="J2" s="223"/>
      <c r="K2" s="223"/>
      <c r="L2" s="223"/>
    </row>
    <row r="3" spans="1:12" ht="12.75" customHeight="1" x14ac:dyDescent="0.2">
      <c r="A3" s="223"/>
      <c r="B3" s="223"/>
      <c r="C3" s="223"/>
      <c r="D3" s="223"/>
      <c r="E3" s="223"/>
      <c r="F3" s="223"/>
      <c r="G3" s="223"/>
      <c r="H3" s="223"/>
      <c r="I3" s="223"/>
      <c r="J3" s="223"/>
      <c r="K3" s="223"/>
      <c r="L3" s="223"/>
    </row>
    <row r="5" spans="1:12" ht="13.15" customHeight="1" x14ac:dyDescent="0.2">
      <c r="A5" s="1" t="s">
        <v>296</v>
      </c>
      <c r="B5" s="228" t="s">
        <v>179</v>
      </c>
      <c r="C5" s="228"/>
      <c r="D5" s="228"/>
      <c r="E5" s="228"/>
      <c r="F5" s="228"/>
      <c r="G5" s="228"/>
      <c r="H5" s="228"/>
      <c r="I5" s="228"/>
      <c r="J5" s="228"/>
      <c r="K5" s="228"/>
      <c r="L5" s="228"/>
    </row>
    <row r="6" spans="1:12" x14ac:dyDescent="0.2">
      <c r="A6" s="149"/>
      <c r="B6" s="228"/>
      <c r="C6" s="228"/>
      <c r="D6" s="228"/>
      <c r="E6" s="228"/>
      <c r="F6" s="228"/>
      <c r="G6" s="228"/>
      <c r="H6" s="228"/>
      <c r="I6" s="228"/>
      <c r="J6" s="228"/>
      <c r="K6" s="228"/>
      <c r="L6" s="228"/>
    </row>
    <row r="7" spans="1:12" x14ac:dyDescent="0.2">
      <c r="A7" s="149"/>
      <c r="B7" s="149"/>
      <c r="C7" s="149"/>
      <c r="D7" s="149"/>
      <c r="E7" s="149"/>
    </row>
    <row r="8" spans="1:12" ht="14.45" customHeight="1" x14ac:dyDescent="0.2">
      <c r="A8" s="1" t="s">
        <v>297</v>
      </c>
      <c r="B8" s="27" t="s">
        <v>303</v>
      </c>
      <c r="C8" s="27"/>
      <c r="D8" s="27"/>
      <c r="E8" s="27"/>
      <c r="F8" s="27"/>
      <c r="G8" s="27"/>
      <c r="H8" s="27"/>
      <c r="I8" s="27"/>
      <c r="J8" s="27"/>
      <c r="K8" s="27"/>
      <c r="L8" s="27"/>
    </row>
    <row r="9" spans="1:12" ht="14.45" customHeight="1" thickBot="1" x14ac:dyDescent="0.25">
      <c r="C9" s="27"/>
      <c r="D9" s="27"/>
      <c r="E9" s="27"/>
    </row>
    <row r="10" spans="1:12" ht="15" customHeight="1" thickBot="1" x14ac:dyDescent="0.25">
      <c r="A10" s="164"/>
      <c r="B10" s="165"/>
      <c r="C10" s="163" t="s">
        <v>66</v>
      </c>
      <c r="D10" s="213" t="s">
        <v>299</v>
      </c>
      <c r="E10" s="213"/>
      <c r="F10" s="213" t="s">
        <v>309</v>
      </c>
      <c r="G10" s="213"/>
      <c r="H10" s="213"/>
      <c r="I10" s="213"/>
      <c r="J10" s="213"/>
      <c r="K10" s="213"/>
      <c r="L10" s="214"/>
    </row>
    <row r="11" spans="1:12" s="159" customFormat="1" ht="25.9" customHeight="1" thickBot="1" x14ac:dyDescent="0.25">
      <c r="A11" s="221"/>
      <c r="B11" s="222"/>
      <c r="C11" s="184" t="s">
        <v>120</v>
      </c>
      <c r="D11" s="224" t="s">
        <v>119</v>
      </c>
      <c r="E11" s="225"/>
      <c r="F11" s="215" t="s">
        <v>300</v>
      </c>
      <c r="G11" s="216"/>
      <c r="H11" s="216"/>
      <c r="I11" s="216"/>
      <c r="J11" s="216"/>
      <c r="K11" s="216"/>
      <c r="L11" s="217"/>
    </row>
    <row r="12" spans="1:12" s="159" customFormat="1" ht="15.6" customHeight="1" x14ac:dyDescent="0.2">
      <c r="A12" s="166"/>
      <c r="B12" s="167"/>
      <c r="C12" s="185" t="s">
        <v>86</v>
      </c>
      <c r="D12" s="229" t="s">
        <v>305</v>
      </c>
      <c r="E12" s="230"/>
      <c r="F12" s="218" t="s">
        <v>301</v>
      </c>
      <c r="G12" s="219"/>
      <c r="H12" s="219"/>
      <c r="I12" s="219"/>
      <c r="J12" s="219"/>
      <c r="K12" s="219"/>
      <c r="L12" s="220"/>
    </row>
    <row r="13" spans="1:12" s="159" customFormat="1" ht="42" customHeight="1" thickBot="1" x14ac:dyDescent="0.25">
      <c r="A13" s="168"/>
      <c r="B13" s="169"/>
      <c r="C13" s="186" t="s">
        <v>125</v>
      </c>
      <c r="D13" s="231"/>
      <c r="E13" s="232"/>
      <c r="F13" s="233" t="s">
        <v>302</v>
      </c>
      <c r="G13" s="234"/>
      <c r="H13" s="234"/>
      <c r="I13" s="234"/>
      <c r="J13" s="234"/>
      <c r="K13" s="234"/>
      <c r="L13" s="235"/>
    </row>
    <row r="14" spans="1:12" s="159" customFormat="1" ht="48" customHeight="1" x14ac:dyDescent="0.2">
      <c r="A14" s="151"/>
      <c r="B14" s="152"/>
      <c r="C14" s="187" t="s">
        <v>79</v>
      </c>
      <c r="D14" s="226" t="s">
        <v>117</v>
      </c>
      <c r="E14" s="227"/>
      <c r="F14" s="236" t="s">
        <v>311</v>
      </c>
      <c r="G14" s="237"/>
      <c r="H14" s="237"/>
      <c r="I14" s="237"/>
      <c r="J14" s="237"/>
      <c r="K14" s="237"/>
      <c r="L14" s="238"/>
    </row>
    <row r="15" spans="1:12" s="159" customFormat="1" ht="48" customHeight="1" thickBot="1" x14ac:dyDescent="0.25">
      <c r="A15" s="153"/>
      <c r="B15" s="154"/>
      <c r="C15" s="188" t="s">
        <v>304</v>
      </c>
      <c r="D15" s="171"/>
      <c r="E15" s="170"/>
      <c r="F15" s="210" t="s">
        <v>310</v>
      </c>
      <c r="G15" s="211"/>
      <c r="H15" s="211"/>
      <c r="I15" s="211"/>
      <c r="J15" s="211"/>
      <c r="K15" s="211"/>
      <c r="L15" s="212"/>
    </row>
    <row r="16" spans="1:12" x14ac:dyDescent="0.2">
      <c r="A16" s="148"/>
      <c r="C16" s="27"/>
      <c r="D16" s="27"/>
      <c r="E16" s="27"/>
    </row>
    <row r="17" spans="3:3" x14ac:dyDescent="0.2">
      <c r="C17" s="25"/>
    </row>
  </sheetData>
  <sheetProtection password="FA61" sheet="1" objects="1" scenarios="1"/>
  <mergeCells count="13">
    <mergeCell ref="A11:B11"/>
    <mergeCell ref="A2:L3"/>
    <mergeCell ref="D11:E11"/>
    <mergeCell ref="D14:E14"/>
    <mergeCell ref="B5:L6"/>
    <mergeCell ref="D12:E13"/>
    <mergeCell ref="F13:L13"/>
    <mergeCell ref="F14:L14"/>
    <mergeCell ref="F15:L15"/>
    <mergeCell ref="D10:E10"/>
    <mergeCell ref="F10:L10"/>
    <mergeCell ref="F11:L11"/>
    <mergeCell ref="F12:L12"/>
  </mergeCells>
  <hyperlinks>
    <hyperlink ref="C11" location="'A-Initial report'!_Toc259199319" display="Initial report "/>
    <hyperlink ref="C12" location="'B-Intermediate reports'!_Toc259199319" display="Intermediate report"/>
    <hyperlink ref="C13" location="'B-Intermediate reports'!_Toc259199319" display="Last intermediate report"/>
    <hyperlink ref="C14" location="'C-Final report-no major rec'!_Toc259199319" display="Final report"/>
    <hyperlink ref="C15" location="'C-Final report-no major rec'!_Toc259199319" display="Incident reclassified as non-major"/>
  </hyperlinks>
  <printOptions horizontalCentered="1" verticalCentered="1"/>
  <pageMargins left="0.23622047244094491" right="0.23622047244094491" top="0.47" bottom="0.51181102362204722" header="0.31496062992125984" footer="0.31496062992125984"/>
  <pageSetup paperSize="8" fitToHeight="2"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pageSetUpPr autoPageBreaks="0" fitToPage="1"/>
  </sheetPr>
  <dimension ref="A1:X64"/>
  <sheetViews>
    <sheetView showGridLines="0" tabSelected="1" zoomScale="85" zoomScaleNormal="85" zoomScaleSheetLayoutView="70" zoomScalePageLayoutView="85" workbookViewId="0"/>
  </sheetViews>
  <sheetFormatPr defaultColWidth="9.140625" defaultRowHeight="12.75" x14ac:dyDescent="0.2"/>
  <cols>
    <col min="1" max="1" width="3.7109375" style="27" customWidth="1"/>
    <col min="2" max="2" width="67.85546875" style="1" customWidth="1"/>
    <col min="3" max="3" width="12.140625" style="1" customWidth="1"/>
    <col min="4" max="4" width="32.28515625" style="1" customWidth="1"/>
    <col min="5" max="5" width="10" style="1" customWidth="1"/>
    <col min="6" max="6" width="7.7109375" style="1" customWidth="1"/>
    <col min="7" max="7" width="1" style="1" customWidth="1"/>
    <col min="8" max="8" width="10.28515625" style="1" customWidth="1"/>
    <col min="9" max="9" width="16.28515625" style="1" customWidth="1"/>
    <col min="10" max="10" width="12.42578125" style="1" customWidth="1"/>
    <col min="11" max="11" width="10.140625" style="1" customWidth="1"/>
    <col min="12" max="12" width="15.140625" style="1" customWidth="1"/>
    <col min="13" max="13" width="4.28515625" style="1" customWidth="1"/>
    <col min="14" max="24" width="9.140625" style="138"/>
    <col min="25" max="16384" width="9.140625" style="1"/>
  </cols>
  <sheetData>
    <row r="1" spans="1:24" x14ac:dyDescent="0.2">
      <c r="B1" s="150"/>
    </row>
    <row r="2" spans="1:24" ht="12.75" customHeight="1" x14ac:dyDescent="0.2">
      <c r="A2" s="252" t="s">
        <v>13</v>
      </c>
      <c r="B2" s="253"/>
      <c r="C2" s="253"/>
      <c r="D2" s="253"/>
      <c r="E2" s="253"/>
      <c r="F2" s="253"/>
      <c r="G2" s="253"/>
      <c r="H2" s="253"/>
      <c r="I2" s="253"/>
      <c r="J2" s="253"/>
      <c r="K2" s="253"/>
      <c r="L2" s="254"/>
      <c r="M2" s="76"/>
    </row>
    <row r="3" spans="1:24" ht="12.75" customHeight="1" x14ac:dyDescent="0.2">
      <c r="A3" s="255"/>
      <c r="B3" s="256"/>
      <c r="C3" s="256"/>
      <c r="D3" s="256"/>
      <c r="E3" s="256"/>
      <c r="F3" s="256"/>
      <c r="G3" s="256"/>
      <c r="H3" s="256"/>
      <c r="I3" s="256"/>
      <c r="J3" s="256"/>
      <c r="K3" s="256"/>
      <c r="L3" s="257"/>
    </row>
    <row r="5" spans="1:24" s="159" customFormat="1" ht="14.25" x14ac:dyDescent="0.2">
      <c r="A5" s="132"/>
      <c r="B5" s="132" t="s">
        <v>120</v>
      </c>
      <c r="C5" s="258" t="s">
        <v>119</v>
      </c>
      <c r="D5" s="258"/>
      <c r="E5" s="2"/>
      <c r="F5" s="2"/>
      <c r="G5" s="2"/>
      <c r="H5" s="2"/>
      <c r="I5" s="2"/>
      <c r="J5" s="2"/>
      <c r="K5" s="2"/>
      <c r="L5" s="2"/>
      <c r="N5" s="160"/>
      <c r="O5" s="160"/>
      <c r="P5" s="160"/>
      <c r="Q5" s="160"/>
      <c r="R5" s="160"/>
      <c r="S5" s="160"/>
      <c r="T5" s="160"/>
      <c r="U5" s="160"/>
      <c r="V5" s="160"/>
      <c r="W5" s="160"/>
      <c r="X5" s="160"/>
    </row>
    <row r="6" spans="1:24" x14ac:dyDescent="0.2">
      <c r="B6" s="25"/>
      <c r="E6" s="2"/>
      <c r="F6" s="2"/>
      <c r="G6" s="2"/>
      <c r="H6" s="2"/>
      <c r="I6" s="2"/>
      <c r="J6" s="2"/>
      <c r="K6" s="2"/>
      <c r="L6" s="2"/>
    </row>
    <row r="7" spans="1:24" ht="15" x14ac:dyDescent="0.25">
      <c r="A7" s="33"/>
      <c r="B7" s="75" t="s">
        <v>80</v>
      </c>
      <c r="C7" s="259" t="s">
        <v>121</v>
      </c>
      <c r="D7" s="260"/>
      <c r="E7" s="33"/>
      <c r="F7" s="75" t="s">
        <v>87</v>
      </c>
      <c r="G7" s="33"/>
      <c r="H7" s="183" t="s">
        <v>122</v>
      </c>
      <c r="I7" s="33"/>
      <c r="J7" s="33"/>
      <c r="K7" s="33"/>
      <c r="L7" s="33"/>
    </row>
    <row r="8" spans="1:24" s="159" customFormat="1" ht="14.25" x14ac:dyDescent="0.2">
      <c r="A8" s="33"/>
      <c r="B8" s="75"/>
      <c r="C8" s="33"/>
      <c r="D8" s="33"/>
      <c r="E8" s="33"/>
      <c r="F8" s="33"/>
      <c r="G8" s="33"/>
      <c r="H8" s="33"/>
      <c r="I8" s="75"/>
      <c r="J8" s="33"/>
      <c r="K8" s="33"/>
      <c r="L8" s="161"/>
      <c r="N8" s="160"/>
      <c r="O8" s="160"/>
      <c r="P8" s="160"/>
      <c r="Q8" s="160"/>
      <c r="R8" s="160"/>
      <c r="S8" s="160"/>
      <c r="T8" s="160"/>
      <c r="U8" s="160"/>
      <c r="V8" s="160"/>
      <c r="W8" s="160"/>
      <c r="X8" s="160"/>
    </row>
    <row r="9" spans="1:24" x14ac:dyDescent="0.2">
      <c r="B9" s="25"/>
    </row>
    <row r="10" spans="1:24" s="2" customFormat="1" ht="12.75" customHeight="1" x14ac:dyDescent="0.2">
      <c r="A10" s="88"/>
      <c r="B10" s="89"/>
      <c r="C10" s="89"/>
      <c r="D10" s="89"/>
      <c r="E10" s="89"/>
      <c r="F10" s="89"/>
      <c r="G10" s="89"/>
      <c r="H10" s="89"/>
      <c r="I10" s="89"/>
      <c r="J10" s="89"/>
      <c r="K10" s="89"/>
      <c r="L10" s="89"/>
      <c r="M10" s="88"/>
      <c r="N10" s="138"/>
      <c r="O10" s="138"/>
      <c r="P10" s="138"/>
      <c r="Q10" s="138"/>
      <c r="R10" s="138"/>
      <c r="S10" s="138"/>
      <c r="T10" s="138"/>
      <c r="U10" s="138"/>
      <c r="V10" s="138"/>
      <c r="W10" s="138"/>
      <c r="X10" s="138"/>
    </row>
    <row r="11" spans="1:24" ht="21.75" customHeight="1" x14ac:dyDescent="0.2">
      <c r="A11" s="98"/>
      <c r="B11" s="261" t="s">
        <v>123</v>
      </c>
      <c r="C11" s="261"/>
      <c r="D11" s="261"/>
      <c r="E11" s="261"/>
      <c r="F11" s="261"/>
      <c r="G11" s="261"/>
      <c r="H11" s="261"/>
      <c r="I11" s="261"/>
      <c r="J11" s="261"/>
      <c r="K11" s="261"/>
      <c r="L11" s="262"/>
    </row>
    <row r="12" spans="1:24" ht="15" customHeight="1" x14ac:dyDescent="0.2">
      <c r="A12" s="90"/>
      <c r="B12" s="263" t="s">
        <v>91</v>
      </c>
      <c r="C12" s="264"/>
      <c r="D12" s="264"/>
      <c r="E12" s="264"/>
      <c r="F12" s="264"/>
      <c r="G12" s="264"/>
      <c r="H12" s="264"/>
      <c r="I12" s="264"/>
      <c r="J12" s="264"/>
      <c r="K12" s="264"/>
      <c r="L12" s="265"/>
    </row>
    <row r="13" spans="1:24" ht="15" customHeight="1" x14ac:dyDescent="0.2">
      <c r="A13" s="90"/>
      <c r="B13" s="267" t="s">
        <v>66</v>
      </c>
      <c r="C13" s="268"/>
      <c r="D13" s="268"/>
      <c r="E13" s="268"/>
      <c r="F13" s="268"/>
      <c r="G13" s="268"/>
      <c r="H13" s="268"/>
      <c r="I13" s="268"/>
      <c r="J13" s="268"/>
      <c r="K13" s="268"/>
      <c r="L13" s="269"/>
    </row>
    <row r="14" spans="1:24" ht="15" customHeight="1" x14ac:dyDescent="0.2">
      <c r="A14" s="90"/>
      <c r="B14" s="39" t="s">
        <v>66</v>
      </c>
      <c r="C14" s="175"/>
      <c r="D14" s="176" t="s">
        <v>67</v>
      </c>
      <c r="E14" s="177" t="s">
        <v>78</v>
      </c>
      <c r="F14" s="176"/>
      <c r="G14" s="176"/>
      <c r="H14" s="176"/>
      <c r="I14" s="178"/>
      <c r="J14" s="176"/>
      <c r="K14" s="176"/>
      <c r="L14" s="179"/>
    </row>
    <row r="15" spans="1:24" ht="15" customHeight="1" x14ac:dyDescent="0.2">
      <c r="A15" s="90"/>
      <c r="B15" s="267" t="s">
        <v>126</v>
      </c>
      <c r="C15" s="268"/>
      <c r="D15" s="268"/>
      <c r="E15" s="268"/>
      <c r="F15" s="268"/>
      <c r="G15" s="268"/>
      <c r="H15" s="268"/>
      <c r="I15" s="268"/>
      <c r="J15" s="268"/>
      <c r="K15" s="268"/>
      <c r="L15" s="269"/>
    </row>
    <row r="16" spans="1:24" ht="15" customHeight="1" x14ac:dyDescent="0.2">
      <c r="A16" s="90"/>
      <c r="B16" s="40" t="s">
        <v>131</v>
      </c>
      <c r="C16" s="266"/>
      <c r="D16" s="266"/>
      <c r="E16" s="266"/>
      <c r="F16" s="266"/>
      <c r="G16" s="266"/>
      <c r="H16" s="266"/>
      <c r="I16" s="266"/>
      <c r="J16" s="266"/>
      <c r="K16" s="266"/>
      <c r="L16" s="266"/>
    </row>
    <row r="17" spans="1:17" ht="15" customHeight="1" x14ac:dyDescent="0.2">
      <c r="A17" s="90"/>
      <c r="B17" s="40" t="s">
        <v>166</v>
      </c>
      <c r="C17" s="266"/>
      <c r="D17" s="266"/>
      <c r="E17" s="266"/>
      <c r="F17" s="266"/>
      <c r="G17" s="266"/>
      <c r="H17" s="266"/>
      <c r="I17" s="266"/>
      <c r="J17" s="266"/>
      <c r="K17" s="266"/>
      <c r="L17" s="266"/>
    </row>
    <row r="18" spans="1:17" ht="15" customHeight="1" x14ac:dyDescent="0.2">
      <c r="A18" s="90"/>
      <c r="B18" s="39" t="s">
        <v>112</v>
      </c>
      <c r="C18" s="266"/>
      <c r="D18" s="266"/>
      <c r="E18" s="266"/>
      <c r="F18" s="266"/>
      <c r="G18" s="266"/>
      <c r="H18" s="266"/>
      <c r="I18" s="266"/>
      <c r="J18" s="266"/>
      <c r="K18" s="266"/>
      <c r="L18" s="266"/>
    </row>
    <row r="19" spans="1:17" ht="15" customHeight="1" x14ac:dyDescent="0.2">
      <c r="A19" s="90"/>
      <c r="B19" s="40" t="s">
        <v>130</v>
      </c>
      <c r="C19" s="266"/>
      <c r="D19" s="266"/>
      <c r="E19" s="266"/>
      <c r="F19" s="266"/>
      <c r="G19" s="266"/>
      <c r="H19" s="266"/>
      <c r="I19" s="266"/>
      <c r="J19" s="266"/>
      <c r="K19" s="266"/>
      <c r="L19" s="266"/>
    </row>
    <row r="20" spans="1:17" ht="15" customHeight="1" x14ac:dyDescent="0.2">
      <c r="A20" s="90"/>
      <c r="B20" s="40" t="s">
        <v>81</v>
      </c>
      <c r="C20" s="266"/>
      <c r="D20" s="266"/>
      <c r="E20" s="266"/>
      <c r="F20" s="266"/>
      <c r="G20" s="266"/>
      <c r="H20" s="266"/>
      <c r="I20" s="266"/>
      <c r="J20" s="266"/>
      <c r="K20" s="266"/>
      <c r="L20" s="266"/>
    </row>
    <row r="21" spans="1:17" ht="15" customHeight="1" x14ac:dyDescent="0.2">
      <c r="A21" s="90"/>
      <c r="B21" s="40" t="s">
        <v>132</v>
      </c>
      <c r="C21" s="266"/>
      <c r="D21" s="266"/>
      <c r="E21" s="266"/>
      <c r="F21" s="266"/>
      <c r="G21" s="266"/>
      <c r="H21" s="266"/>
      <c r="I21" s="266"/>
      <c r="J21" s="266"/>
      <c r="K21" s="266"/>
      <c r="L21" s="266"/>
    </row>
    <row r="22" spans="1:17" ht="15" customHeight="1" x14ac:dyDescent="0.2">
      <c r="A22" s="90"/>
      <c r="B22" s="41" t="s">
        <v>128</v>
      </c>
      <c r="C22" s="270"/>
      <c r="D22" s="271"/>
      <c r="E22" s="78" t="s">
        <v>82</v>
      </c>
      <c r="F22" s="270"/>
      <c r="G22" s="272"/>
      <c r="H22" s="272"/>
      <c r="I22" s="271"/>
      <c r="J22" s="78" t="s">
        <v>83</v>
      </c>
      <c r="K22" s="270"/>
      <c r="L22" s="271"/>
    </row>
    <row r="23" spans="1:17" ht="15" customHeight="1" x14ac:dyDescent="0.2">
      <c r="A23" s="90"/>
      <c r="B23" s="41" t="s">
        <v>129</v>
      </c>
      <c r="C23" s="270"/>
      <c r="D23" s="271"/>
      <c r="E23" s="78" t="s">
        <v>82</v>
      </c>
      <c r="F23" s="270"/>
      <c r="G23" s="272"/>
      <c r="H23" s="272"/>
      <c r="I23" s="271"/>
      <c r="J23" s="78" t="s">
        <v>83</v>
      </c>
      <c r="K23" s="270"/>
      <c r="L23" s="271"/>
    </row>
    <row r="24" spans="1:17" ht="15" customHeight="1" x14ac:dyDescent="0.2">
      <c r="A24" s="90"/>
      <c r="B24" s="267" t="s">
        <v>113</v>
      </c>
      <c r="C24" s="268"/>
      <c r="D24" s="268"/>
      <c r="E24" s="268"/>
      <c r="F24" s="268"/>
      <c r="G24" s="268"/>
      <c r="H24" s="268"/>
      <c r="I24" s="268"/>
      <c r="J24" s="268"/>
      <c r="K24" s="268"/>
      <c r="L24" s="269"/>
      <c r="Q24" s="138" t="s">
        <v>84</v>
      </c>
    </row>
    <row r="25" spans="1:17" ht="15" customHeight="1" x14ac:dyDescent="0.2">
      <c r="A25" s="90"/>
      <c r="B25" s="42" t="s">
        <v>85</v>
      </c>
      <c r="C25" s="266"/>
      <c r="D25" s="266"/>
      <c r="E25" s="266"/>
      <c r="F25" s="266"/>
      <c r="G25" s="266"/>
      <c r="H25" s="266"/>
      <c r="I25" s="266"/>
      <c r="J25" s="266"/>
      <c r="K25" s="266"/>
      <c r="L25" s="266"/>
    </row>
    <row r="26" spans="1:17" ht="15" customHeight="1" x14ac:dyDescent="0.2">
      <c r="A26" s="90"/>
      <c r="B26" s="40" t="s">
        <v>167</v>
      </c>
      <c r="C26" s="266"/>
      <c r="D26" s="266"/>
      <c r="E26" s="266"/>
      <c r="F26" s="266"/>
      <c r="G26" s="266"/>
      <c r="H26" s="266"/>
      <c r="I26" s="266"/>
      <c r="J26" s="266"/>
      <c r="K26" s="266"/>
      <c r="L26" s="266"/>
    </row>
    <row r="27" spans="1:17" ht="15" customHeight="1" x14ac:dyDescent="0.2">
      <c r="A27" s="90"/>
      <c r="B27" s="40" t="s">
        <v>127</v>
      </c>
      <c r="C27" s="270"/>
      <c r="D27" s="250"/>
      <c r="E27" s="250"/>
      <c r="F27" s="250"/>
      <c r="G27" s="250"/>
      <c r="H27" s="250"/>
      <c r="I27" s="250"/>
      <c r="J27" s="250"/>
      <c r="K27" s="250"/>
      <c r="L27" s="251"/>
    </row>
    <row r="28" spans="1:17" ht="15" customHeight="1" x14ac:dyDescent="0.2">
      <c r="A28" s="90"/>
      <c r="B28" s="41" t="s">
        <v>128</v>
      </c>
      <c r="C28" s="270"/>
      <c r="D28" s="271"/>
      <c r="E28" s="78" t="s">
        <v>82</v>
      </c>
      <c r="F28" s="270"/>
      <c r="G28" s="272"/>
      <c r="H28" s="272"/>
      <c r="I28" s="271"/>
      <c r="J28" s="78" t="s">
        <v>83</v>
      </c>
      <c r="K28" s="270"/>
      <c r="L28" s="271"/>
    </row>
    <row r="29" spans="1:17" ht="15" customHeight="1" x14ac:dyDescent="0.2">
      <c r="A29" s="90"/>
      <c r="B29" s="41" t="s">
        <v>129</v>
      </c>
      <c r="C29" s="270"/>
      <c r="D29" s="271"/>
      <c r="E29" s="78" t="s">
        <v>82</v>
      </c>
      <c r="F29" s="270"/>
      <c r="G29" s="272"/>
      <c r="H29" s="272"/>
      <c r="I29" s="271"/>
      <c r="J29" s="78" t="s">
        <v>83</v>
      </c>
      <c r="K29" s="270"/>
      <c r="L29" s="271"/>
    </row>
    <row r="30" spans="1:17" ht="15" customHeight="1" x14ac:dyDescent="0.2">
      <c r="A30" s="90"/>
      <c r="B30" s="263" t="s">
        <v>111</v>
      </c>
      <c r="C30" s="264"/>
      <c r="D30" s="264"/>
      <c r="E30" s="264"/>
      <c r="F30" s="273"/>
      <c r="G30" s="273"/>
      <c r="H30" s="273"/>
      <c r="I30" s="273"/>
      <c r="J30" s="273"/>
      <c r="K30" s="273"/>
      <c r="L30" s="265"/>
    </row>
    <row r="31" spans="1:17" ht="15" customHeight="1" x14ac:dyDescent="0.2">
      <c r="A31" s="90"/>
      <c r="B31" s="130" t="s">
        <v>135</v>
      </c>
      <c r="C31" s="249" t="s">
        <v>320</v>
      </c>
      <c r="D31" s="250"/>
      <c r="E31" s="251"/>
      <c r="F31" s="172"/>
      <c r="G31" s="173"/>
      <c r="H31" s="173"/>
      <c r="I31" s="173"/>
      <c r="J31" s="173"/>
      <c r="K31" s="173"/>
      <c r="L31" s="174"/>
    </row>
    <row r="32" spans="1:17" ht="18.75" customHeight="1" x14ac:dyDescent="0.2">
      <c r="A32" s="90"/>
      <c r="B32" s="79" t="s">
        <v>133</v>
      </c>
      <c r="C32" s="180"/>
      <c r="D32" s="181"/>
      <c r="E32" s="274" t="s">
        <v>58</v>
      </c>
      <c r="F32" s="275"/>
      <c r="G32" s="275"/>
      <c r="H32" s="276"/>
      <c r="I32" s="240"/>
      <c r="J32" s="241"/>
      <c r="K32" s="241"/>
      <c r="L32" s="242"/>
      <c r="N32" s="138">
        <v>1</v>
      </c>
      <c r="O32" s="138" t="s">
        <v>137</v>
      </c>
    </row>
    <row r="33" spans="1:24" ht="71.45" customHeight="1" x14ac:dyDescent="0.2">
      <c r="A33" s="90"/>
      <c r="B33" s="115" t="s">
        <v>177</v>
      </c>
      <c r="C33" s="240"/>
      <c r="D33" s="241"/>
      <c r="E33" s="241"/>
      <c r="F33" s="241"/>
      <c r="G33" s="241"/>
      <c r="H33" s="241"/>
      <c r="I33" s="241"/>
      <c r="J33" s="241"/>
      <c r="K33" s="241"/>
      <c r="L33" s="242"/>
      <c r="N33" s="138">
        <v>2</v>
      </c>
      <c r="O33" s="138" t="s">
        <v>138</v>
      </c>
    </row>
    <row r="34" spans="1:24" ht="16.149999999999999" customHeight="1" x14ac:dyDescent="0.2">
      <c r="A34" s="91"/>
      <c r="B34" s="77" t="s">
        <v>134</v>
      </c>
      <c r="C34" s="249" t="s">
        <v>320</v>
      </c>
      <c r="D34" s="250"/>
      <c r="E34" s="251"/>
      <c r="F34" s="243"/>
      <c r="G34" s="244"/>
      <c r="H34" s="244"/>
      <c r="I34" s="244"/>
      <c r="J34" s="244"/>
      <c r="K34" s="244"/>
      <c r="L34" s="245"/>
      <c r="N34" s="138">
        <v>3</v>
      </c>
      <c r="O34" s="138" t="s">
        <v>139</v>
      </c>
    </row>
    <row r="35" spans="1:24" ht="8.4499999999999993" customHeight="1" x14ac:dyDescent="0.2">
      <c r="B35" s="34"/>
      <c r="C35" s="35"/>
      <c r="D35" s="35"/>
      <c r="E35" s="35"/>
      <c r="F35" s="32"/>
      <c r="G35" s="32"/>
      <c r="H35" s="32"/>
      <c r="I35" s="32"/>
      <c r="J35" s="66"/>
      <c r="K35" s="66"/>
      <c r="L35" s="66"/>
      <c r="N35" s="1"/>
      <c r="O35" s="1"/>
      <c r="P35" s="1"/>
      <c r="Q35" s="1"/>
      <c r="R35" s="1"/>
      <c r="S35" s="1"/>
      <c r="T35" s="1"/>
      <c r="U35" s="1"/>
      <c r="V35" s="1"/>
      <c r="W35" s="1"/>
      <c r="X35" s="1"/>
    </row>
    <row r="36" spans="1:24" x14ac:dyDescent="0.2">
      <c r="B36" s="2" t="s">
        <v>54</v>
      </c>
      <c r="E36" s="28"/>
      <c r="F36" s="28"/>
      <c r="G36" s="28"/>
    </row>
    <row r="37" spans="1:24" x14ac:dyDescent="0.2">
      <c r="B37" s="74" t="s">
        <v>136</v>
      </c>
    </row>
    <row r="38" spans="1:24" x14ac:dyDescent="0.2">
      <c r="D38" s="25"/>
      <c r="E38" s="26"/>
    </row>
    <row r="39" spans="1:24" x14ac:dyDescent="0.2">
      <c r="D39" s="25"/>
      <c r="E39" s="26"/>
    </row>
    <row r="40" spans="1:24" ht="14.25" x14ac:dyDescent="0.2">
      <c r="A40" s="248" t="s">
        <v>295</v>
      </c>
      <c r="B40" s="248"/>
      <c r="C40" s="248"/>
      <c r="D40" s="248"/>
      <c r="E40" s="248"/>
    </row>
    <row r="42" spans="1:24" ht="15.75" x14ac:dyDescent="0.2">
      <c r="B42" s="239" t="s">
        <v>77</v>
      </c>
      <c r="C42" s="239"/>
      <c r="D42" s="239"/>
      <c r="E42" s="239"/>
      <c r="F42" s="239"/>
      <c r="G42" s="239"/>
      <c r="H42" s="239"/>
      <c r="I42" s="239"/>
    </row>
    <row r="43" spans="1:24" ht="21" customHeight="1" x14ac:dyDescent="0.2">
      <c r="B43" s="162" t="s">
        <v>68</v>
      </c>
      <c r="C43" s="247" t="s">
        <v>69</v>
      </c>
      <c r="D43" s="247"/>
      <c r="E43" s="247" t="s">
        <v>70</v>
      </c>
      <c r="F43" s="247"/>
      <c r="G43" s="247"/>
      <c r="H43" s="247"/>
      <c r="I43" s="247"/>
    </row>
    <row r="44" spans="1:24" ht="14.25" x14ac:dyDescent="0.2">
      <c r="B44" s="182"/>
      <c r="C44" s="246"/>
      <c r="D44" s="246"/>
      <c r="E44" s="246"/>
      <c r="F44" s="246"/>
      <c r="G44" s="246"/>
      <c r="H44" s="246"/>
      <c r="I44" s="246"/>
    </row>
    <row r="45" spans="1:24" ht="14.25" x14ac:dyDescent="0.2">
      <c r="B45" s="182"/>
      <c r="C45" s="246"/>
      <c r="D45" s="246"/>
      <c r="E45" s="246"/>
      <c r="F45" s="246"/>
      <c r="G45" s="246"/>
      <c r="H45" s="246"/>
      <c r="I45" s="246"/>
    </row>
    <row r="46" spans="1:24" ht="14.25" x14ac:dyDescent="0.2">
      <c r="B46" s="182"/>
      <c r="C46" s="246"/>
      <c r="D46" s="246"/>
      <c r="E46" s="246"/>
      <c r="F46" s="246"/>
      <c r="G46" s="246"/>
      <c r="H46" s="246"/>
      <c r="I46" s="246"/>
    </row>
    <row r="47" spans="1:24" ht="14.25" x14ac:dyDescent="0.2">
      <c r="B47" s="182"/>
      <c r="C47" s="246"/>
      <c r="D47" s="246"/>
      <c r="E47" s="246"/>
      <c r="F47" s="246"/>
      <c r="G47" s="246"/>
      <c r="H47" s="246"/>
      <c r="I47" s="246"/>
    </row>
    <row r="48" spans="1:24" ht="14.25" x14ac:dyDescent="0.2">
      <c r="B48" s="182"/>
      <c r="C48" s="246"/>
      <c r="D48" s="246"/>
      <c r="E48" s="246"/>
      <c r="F48" s="246"/>
      <c r="G48" s="246"/>
      <c r="H48" s="246"/>
      <c r="I48" s="246"/>
    </row>
    <row r="49" spans="2:9" ht="14.25" x14ac:dyDescent="0.2">
      <c r="B49" s="182"/>
      <c r="C49" s="246"/>
      <c r="D49" s="246"/>
      <c r="E49" s="246"/>
      <c r="F49" s="246"/>
      <c r="G49" s="246"/>
      <c r="H49" s="246"/>
      <c r="I49" s="246"/>
    </row>
    <row r="50" spans="2:9" ht="14.25" x14ac:dyDescent="0.2">
      <c r="B50" s="182"/>
      <c r="C50" s="246"/>
      <c r="D50" s="246"/>
      <c r="E50" s="246"/>
      <c r="F50" s="246"/>
      <c r="G50" s="246"/>
      <c r="H50" s="246"/>
      <c r="I50" s="246"/>
    </row>
    <row r="51" spans="2:9" ht="14.25" x14ac:dyDescent="0.2">
      <c r="B51" s="182"/>
      <c r="C51" s="246"/>
      <c r="D51" s="246"/>
      <c r="E51" s="246"/>
      <c r="F51" s="246"/>
      <c r="G51" s="246"/>
      <c r="H51" s="246"/>
      <c r="I51" s="246"/>
    </row>
    <row r="52" spans="2:9" ht="14.25" x14ac:dyDescent="0.2">
      <c r="B52" s="182"/>
      <c r="C52" s="246"/>
      <c r="D52" s="246"/>
      <c r="E52" s="246"/>
      <c r="F52" s="246"/>
      <c r="G52" s="246"/>
      <c r="H52" s="246"/>
      <c r="I52" s="246"/>
    </row>
    <row r="53" spans="2:9" ht="14.25" x14ac:dyDescent="0.2">
      <c r="B53" s="182"/>
      <c r="C53" s="246"/>
      <c r="D53" s="246"/>
      <c r="E53" s="246"/>
      <c r="F53" s="246"/>
      <c r="G53" s="246"/>
      <c r="H53" s="246"/>
      <c r="I53" s="246"/>
    </row>
    <row r="54" spans="2:9" ht="14.25" x14ac:dyDescent="0.2">
      <c r="B54" s="182"/>
      <c r="C54" s="246"/>
      <c r="D54" s="246"/>
      <c r="E54" s="246"/>
      <c r="F54" s="246"/>
      <c r="G54" s="246"/>
      <c r="H54" s="246"/>
      <c r="I54" s="246"/>
    </row>
    <row r="55" spans="2:9" ht="14.25" x14ac:dyDescent="0.2">
      <c r="B55" s="182"/>
      <c r="C55" s="246"/>
      <c r="D55" s="246"/>
      <c r="E55" s="246"/>
      <c r="F55" s="246"/>
      <c r="G55" s="246"/>
      <c r="H55" s="246"/>
      <c r="I55" s="246"/>
    </row>
    <row r="56" spans="2:9" ht="14.25" x14ac:dyDescent="0.2">
      <c r="B56" s="182"/>
      <c r="C56" s="246"/>
      <c r="D56" s="246"/>
      <c r="E56" s="246"/>
      <c r="F56" s="246"/>
      <c r="G56" s="246"/>
      <c r="H56" s="246"/>
      <c r="I56" s="246"/>
    </row>
    <row r="57" spans="2:9" ht="14.25" x14ac:dyDescent="0.2">
      <c r="B57" s="182"/>
      <c r="C57" s="246"/>
      <c r="D57" s="246"/>
      <c r="E57" s="246"/>
      <c r="F57" s="246"/>
      <c r="G57" s="246"/>
      <c r="H57" s="246"/>
      <c r="I57" s="246"/>
    </row>
    <row r="58" spans="2:9" ht="14.25" x14ac:dyDescent="0.2">
      <c r="B58" s="182"/>
      <c r="C58" s="246"/>
      <c r="D58" s="246"/>
      <c r="E58" s="246"/>
      <c r="F58" s="246"/>
      <c r="G58" s="246"/>
      <c r="H58" s="246"/>
      <c r="I58" s="246"/>
    </row>
    <row r="59" spans="2:9" ht="14.25" x14ac:dyDescent="0.2">
      <c r="B59" s="182"/>
      <c r="C59" s="246"/>
      <c r="D59" s="246"/>
      <c r="E59" s="246"/>
      <c r="F59" s="246"/>
      <c r="G59" s="246"/>
      <c r="H59" s="246"/>
      <c r="I59" s="246"/>
    </row>
    <row r="60" spans="2:9" ht="14.25" x14ac:dyDescent="0.2">
      <c r="B60" s="182"/>
      <c r="C60" s="246"/>
      <c r="D60" s="246"/>
      <c r="E60" s="246"/>
      <c r="F60" s="246"/>
      <c r="G60" s="246"/>
      <c r="H60" s="246"/>
      <c r="I60" s="246"/>
    </row>
    <row r="61" spans="2:9" ht="14.25" x14ac:dyDescent="0.2">
      <c r="B61" s="182"/>
      <c r="C61" s="246"/>
      <c r="D61" s="246"/>
      <c r="E61" s="246"/>
      <c r="F61" s="246"/>
      <c r="G61" s="246"/>
      <c r="H61" s="246"/>
      <c r="I61" s="246"/>
    </row>
    <row r="62" spans="2:9" ht="14.25" x14ac:dyDescent="0.2">
      <c r="B62" s="182"/>
      <c r="C62" s="246"/>
      <c r="D62" s="246"/>
      <c r="E62" s="246"/>
      <c r="F62" s="246"/>
      <c r="G62" s="246"/>
      <c r="H62" s="246"/>
      <c r="I62" s="246"/>
    </row>
    <row r="63" spans="2:9" ht="14.25" x14ac:dyDescent="0.2">
      <c r="B63" s="182"/>
      <c r="C63" s="246"/>
      <c r="D63" s="246"/>
      <c r="E63" s="246"/>
      <c r="F63" s="246"/>
      <c r="G63" s="246"/>
      <c r="H63" s="246"/>
      <c r="I63" s="246"/>
    </row>
    <row r="64" spans="2:9" ht="14.25" x14ac:dyDescent="0.2">
      <c r="B64" s="182"/>
      <c r="C64" s="246"/>
      <c r="D64" s="246"/>
      <c r="E64" s="246"/>
      <c r="F64" s="246"/>
      <c r="G64" s="246"/>
      <c r="H64" s="246"/>
      <c r="I64" s="246"/>
    </row>
  </sheetData>
  <sheetProtection algorithmName="SHA-512" hashValue="hc4bUrqep/qE9Gv4aN5hqwAhZc52ygUhOqPKr4ASfXu40SB3xHle4urva357h3m4GlXxXMxkvONspPPEiQfH4g==" saltValue="uD82FpEk+HuBxJ/BdVSZLQ==" spinCount="100000" sheet="1" objects="1" scenarios="1" formatRows="0"/>
  <protectedRanges>
    <protectedRange sqref="C32" name="Range1"/>
  </protectedRanges>
  <mergeCells count="82">
    <mergeCell ref="B30:L30"/>
    <mergeCell ref="I32:L32"/>
    <mergeCell ref="C25:L25"/>
    <mergeCell ref="C26:L26"/>
    <mergeCell ref="C27:L27"/>
    <mergeCell ref="C28:D28"/>
    <mergeCell ref="F28:I28"/>
    <mergeCell ref="K28:L28"/>
    <mergeCell ref="E32:H32"/>
    <mergeCell ref="C31:E31"/>
    <mergeCell ref="C29:D29"/>
    <mergeCell ref="F29:I29"/>
    <mergeCell ref="K29:L29"/>
    <mergeCell ref="C22:D22"/>
    <mergeCell ref="F22:I22"/>
    <mergeCell ref="K22:L22"/>
    <mergeCell ref="B24:L24"/>
    <mergeCell ref="C23:D23"/>
    <mergeCell ref="F23:I23"/>
    <mergeCell ref="E56:I56"/>
    <mergeCell ref="A2:L3"/>
    <mergeCell ref="C5:D5"/>
    <mergeCell ref="C7:D7"/>
    <mergeCell ref="B11:L11"/>
    <mergeCell ref="B12:L12"/>
    <mergeCell ref="C16:L16"/>
    <mergeCell ref="C19:L19"/>
    <mergeCell ref="B15:L15"/>
    <mergeCell ref="B13:L13"/>
    <mergeCell ref="C20:L20"/>
    <mergeCell ref="C21:L21"/>
    <mergeCell ref="C17:L17"/>
    <mergeCell ref="C54:D54"/>
    <mergeCell ref="C18:L18"/>
    <mergeCell ref="K23:L23"/>
    <mergeCell ref="C64:D64"/>
    <mergeCell ref="E57:I57"/>
    <mergeCell ref="E58:I58"/>
    <mergeCell ref="E59:I59"/>
    <mergeCell ref="E60:I60"/>
    <mergeCell ref="E61:I61"/>
    <mergeCell ref="E62:I62"/>
    <mergeCell ref="E63:I63"/>
    <mergeCell ref="C59:D59"/>
    <mergeCell ref="C60:D60"/>
    <mergeCell ref="C61:D61"/>
    <mergeCell ref="C62:D62"/>
    <mergeCell ref="C63:D63"/>
    <mergeCell ref="E64:I64"/>
    <mergeCell ref="C56:D56"/>
    <mergeCell ref="C57:D57"/>
    <mergeCell ref="C58:D58"/>
    <mergeCell ref="C49:D49"/>
    <mergeCell ref="C50:D50"/>
    <mergeCell ref="C51:D51"/>
    <mergeCell ref="C52:D52"/>
    <mergeCell ref="C53:D53"/>
    <mergeCell ref="C47:D47"/>
    <mergeCell ref="C48:D48"/>
    <mergeCell ref="E47:I47"/>
    <mergeCell ref="E48:I48"/>
    <mergeCell ref="C55:D55"/>
    <mergeCell ref="E54:I54"/>
    <mergeCell ref="E55:I55"/>
    <mergeCell ref="E49:I49"/>
    <mergeCell ref="E50:I50"/>
    <mergeCell ref="E51:I51"/>
    <mergeCell ref="E52:I52"/>
    <mergeCell ref="E53:I53"/>
    <mergeCell ref="B42:I42"/>
    <mergeCell ref="C33:L33"/>
    <mergeCell ref="F34:L34"/>
    <mergeCell ref="E45:I45"/>
    <mergeCell ref="E46:I46"/>
    <mergeCell ref="C43:D43"/>
    <mergeCell ref="E43:I43"/>
    <mergeCell ref="C44:D44"/>
    <mergeCell ref="E44:I44"/>
    <mergeCell ref="C45:D45"/>
    <mergeCell ref="C46:D46"/>
    <mergeCell ref="A40:E40"/>
    <mergeCell ref="C34:E34"/>
  </mergeCells>
  <phoneticPr fontId="20" type="noConversion"/>
  <dataValidations count="3">
    <dataValidation type="date" allowBlank="1" showInputMessage="1" showErrorMessage="1" sqref="C7:D7">
      <formula1>43101</formula1>
      <formula2>80354</formula2>
    </dataValidation>
    <dataValidation type="time" allowBlank="1" showInputMessage="1" showErrorMessage="1" sqref="H7">
      <formula1>0</formula1>
      <formula2>0.999305555555556</formula2>
    </dataValidation>
    <dataValidation type="date" allowBlank="1" showInputMessage="1" showErrorMessage="1" sqref="C31:E31 C34:E34">
      <formula1>43101</formula1>
      <formula2>80354.9993055556</formula2>
    </dataValidation>
  </dataValidations>
  <printOptions horizontalCentered="1" verticalCentered="1"/>
  <pageMargins left="0.23622047244094491" right="0.23622047244094491" top="0.47" bottom="0.51181102362204722" header="0.31496062992125984" footer="0.31496062992125984"/>
  <pageSetup paperSize="9" fitToHeight="2"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206" r:id="rId4" name="Drop Down 134">
              <controlPr defaultSize="0" autoLine="0" autoPict="0">
                <anchor moveWithCells="1">
                  <from>
                    <xdr:col>2</xdr:col>
                    <xdr:colOff>28575</xdr:colOff>
                    <xdr:row>31</xdr:row>
                    <xdr:rowOff>38100</xdr:rowOff>
                  </from>
                  <to>
                    <xdr:col>3</xdr:col>
                    <xdr:colOff>1190625</xdr:colOff>
                    <xdr:row>31</xdr:row>
                    <xdr:rowOff>190500</xdr:rowOff>
                  </to>
                </anchor>
              </controlPr>
            </control>
          </mc:Choice>
        </mc:AlternateContent>
        <mc:AlternateContent xmlns:mc="http://schemas.openxmlformats.org/markup-compatibility/2006">
          <mc:Choice Requires="x14">
            <control shapeId="3372" r:id="rId5" name="Check Box 300">
              <controlPr defaultSize="0" autoFill="0" autoLine="0" autoPict="0">
                <anchor moveWithCells="1">
                  <from>
                    <xdr:col>2</xdr:col>
                    <xdr:colOff>762000</xdr:colOff>
                    <xdr:row>13</xdr:row>
                    <xdr:rowOff>0</xdr:rowOff>
                  </from>
                  <to>
                    <xdr:col>3</xdr:col>
                    <xdr:colOff>85725</xdr:colOff>
                    <xdr:row>13</xdr:row>
                    <xdr:rowOff>180975</xdr:rowOff>
                  </to>
                </anchor>
              </controlPr>
            </control>
          </mc:Choice>
        </mc:AlternateContent>
        <mc:AlternateContent xmlns:mc="http://schemas.openxmlformats.org/markup-compatibility/2006">
          <mc:Choice Requires="x14">
            <control shapeId="3373" r:id="rId6" name="Check Box 301">
              <controlPr defaultSize="0" autoFill="0" autoLine="0" autoPict="0">
                <anchor moveWithCells="1">
                  <from>
                    <xdr:col>3</xdr:col>
                    <xdr:colOff>2057400</xdr:colOff>
                    <xdr:row>12</xdr:row>
                    <xdr:rowOff>180975</xdr:rowOff>
                  </from>
                  <to>
                    <xdr:col>4</xdr:col>
                    <xdr:colOff>0</xdr:colOff>
                    <xdr:row>14</xdr:row>
                    <xdr:rowOff>9525</xdr:rowOff>
                  </to>
                </anchor>
              </controlPr>
            </control>
          </mc:Choice>
        </mc:AlternateContent>
      </controls>
    </mc:Choice>
  </mc:AlternateConten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pageSetUpPr autoPageBreaks="0" fitToPage="1"/>
  </sheetPr>
  <dimension ref="A1:X119"/>
  <sheetViews>
    <sheetView showGridLines="0" zoomScaleNormal="100" zoomScaleSheetLayoutView="70" zoomScalePageLayoutView="85" workbookViewId="0"/>
  </sheetViews>
  <sheetFormatPr defaultColWidth="9.140625" defaultRowHeight="12.75" x14ac:dyDescent="0.2"/>
  <cols>
    <col min="1" max="1" width="3.7109375" style="27" customWidth="1"/>
    <col min="2" max="2" width="67.85546875" style="1" customWidth="1"/>
    <col min="3" max="3" width="12.140625" style="1" customWidth="1"/>
    <col min="4" max="4" width="32.28515625" style="1" customWidth="1"/>
    <col min="5" max="5" width="10" style="1" customWidth="1"/>
    <col min="6" max="6" width="7.7109375" style="1" customWidth="1"/>
    <col min="7" max="7" width="1" style="1" customWidth="1"/>
    <col min="8" max="8" width="10.28515625" style="1" customWidth="1"/>
    <col min="9" max="9" width="16.28515625" style="1" customWidth="1"/>
    <col min="10" max="10" width="12.42578125" style="1" customWidth="1"/>
    <col min="11" max="11" width="10.140625" style="1" customWidth="1"/>
    <col min="12" max="12" width="15.140625" style="1" customWidth="1"/>
    <col min="13" max="13" width="4.28515625" style="1" customWidth="1"/>
    <col min="14" max="14" width="9.140625" style="27"/>
    <col min="15" max="22" width="9.140625" style="141"/>
    <col min="23" max="16384" width="9.140625" style="1"/>
  </cols>
  <sheetData>
    <row r="1" spans="1:22" x14ac:dyDescent="0.2">
      <c r="B1" s="150"/>
    </row>
    <row r="2" spans="1:22" ht="12.75" customHeight="1" x14ac:dyDescent="0.2">
      <c r="A2" s="252" t="s">
        <v>13</v>
      </c>
      <c r="B2" s="253"/>
      <c r="C2" s="253"/>
      <c r="D2" s="253"/>
      <c r="E2" s="253"/>
      <c r="F2" s="253"/>
      <c r="G2" s="253"/>
      <c r="H2" s="253"/>
      <c r="I2" s="253"/>
      <c r="J2" s="253"/>
      <c r="K2" s="253"/>
      <c r="L2" s="254"/>
      <c r="M2" s="76"/>
    </row>
    <row r="3" spans="1:22" ht="12.75" customHeight="1" x14ac:dyDescent="0.2">
      <c r="A3" s="255"/>
      <c r="B3" s="256"/>
      <c r="C3" s="256"/>
      <c r="D3" s="256"/>
      <c r="E3" s="256"/>
      <c r="F3" s="256"/>
      <c r="G3" s="256"/>
      <c r="H3" s="256"/>
      <c r="I3" s="256"/>
      <c r="J3" s="256"/>
      <c r="K3" s="256"/>
      <c r="L3" s="257"/>
    </row>
    <row r="5" spans="1:22" s="43" customFormat="1" ht="15" x14ac:dyDescent="0.25">
      <c r="A5" s="189"/>
      <c r="B5" s="133" t="s">
        <v>86</v>
      </c>
      <c r="C5" s="348" t="s">
        <v>118</v>
      </c>
      <c r="D5" s="348"/>
      <c r="E5" s="2"/>
      <c r="F5" s="2"/>
      <c r="G5" s="2"/>
      <c r="H5" s="29"/>
      <c r="I5" s="2"/>
      <c r="J5" s="2"/>
      <c r="K5" s="2"/>
      <c r="L5" s="2"/>
      <c r="N5" s="139"/>
      <c r="O5" s="142"/>
      <c r="P5" s="142"/>
      <c r="Q5" s="142"/>
      <c r="R5" s="142"/>
      <c r="S5" s="142"/>
      <c r="T5" s="142"/>
      <c r="U5" s="142"/>
      <c r="V5" s="142"/>
    </row>
    <row r="6" spans="1:22" s="43" customFormat="1" ht="15" x14ac:dyDescent="0.25">
      <c r="A6" s="190"/>
      <c r="B6" s="133" t="s">
        <v>125</v>
      </c>
      <c r="C6" s="133"/>
      <c r="D6" s="133"/>
      <c r="E6" s="2"/>
      <c r="F6" s="2"/>
      <c r="G6" s="2"/>
      <c r="H6" s="29"/>
      <c r="I6" s="2"/>
      <c r="J6" s="2"/>
      <c r="K6" s="2"/>
      <c r="L6" s="2"/>
      <c r="N6" s="139"/>
      <c r="O6" s="142"/>
      <c r="P6" s="142"/>
      <c r="Q6" s="142"/>
      <c r="R6" s="142"/>
      <c r="S6" s="142"/>
      <c r="T6" s="142"/>
      <c r="U6" s="142"/>
      <c r="V6" s="142"/>
    </row>
    <row r="7" spans="1:22" x14ac:dyDescent="0.2">
      <c r="B7" s="25"/>
      <c r="E7" s="2"/>
      <c r="F7" s="2"/>
      <c r="G7" s="2"/>
      <c r="H7" s="2"/>
      <c r="I7" s="2"/>
      <c r="J7" s="2"/>
      <c r="K7" s="2"/>
      <c r="L7" s="2"/>
    </row>
    <row r="8" spans="1:22" ht="15" x14ac:dyDescent="0.25">
      <c r="A8" s="33"/>
      <c r="B8" s="75" t="s">
        <v>80</v>
      </c>
      <c r="C8" s="349" t="s">
        <v>121</v>
      </c>
      <c r="D8" s="310"/>
      <c r="E8" s="33"/>
      <c r="F8" s="75" t="s">
        <v>87</v>
      </c>
      <c r="G8" s="33"/>
      <c r="H8" s="183" t="s">
        <v>122</v>
      </c>
      <c r="I8" s="33"/>
      <c r="J8" s="33"/>
      <c r="K8" s="33"/>
      <c r="L8" s="33"/>
    </row>
    <row r="9" spans="1:22" ht="15" x14ac:dyDescent="0.25">
      <c r="A9" s="33"/>
      <c r="B9" s="75" t="s">
        <v>306</v>
      </c>
      <c r="C9" s="350"/>
      <c r="D9" s="314"/>
      <c r="E9" s="33"/>
      <c r="F9" s="33"/>
      <c r="G9" s="33"/>
      <c r="H9" s="33"/>
      <c r="I9" s="33"/>
      <c r="J9" s="33"/>
      <c r="K9" s="33"/>
      <c r="L9" s="33"/>
    </row>
    <row r="10" spans="1:22" s="43" customFormat="1" ht="15" x14ac:dyDescent="0.25">
      <c r="A10" s="33"/>
      <c r="B10" s="75"/>
      <c r="C10" s="33"/>
      <c r="D10" s="33"/>
      <c r="E10" s="33"/>
      <c r="F10" s="33"/>
      <c r="G10" s="33"/>
      <c r="H10" s="33"/>
      <c r="I10" s="75"/>
      <c r="J10" s="33"/>
      <c r="K10" s="33"/>
      <c r="L10" s="100"/>
      <c r="N10" s="139"/>
      <c r="O10" s="142"/>
      <c r="P10" s="142"/>
      <c r="Q10" s="142"/>
      <c r="R10" s="142"/>
      <c r="S10" s="142"/>
      <c r="T10" s="142"/>
      <c r="U10" s="142"/>
      <c r="V10" s="142"/>
    </row>
    <row r="11" spans="1:22" x14ac:dyDescent="0.2">
      <c r="B11" s="25"/>
    </row>
    <row r="12" spans="1:22" s="2" customFormat="1" ht="12.75" customHeight="1" x14ac:dyDescent="0.2">
      <c r="A12" s="88"/>
      <c r="B12" s="89"/>
      <c r="C12" s="89"/>
      <c r="D12" s="89"/>
      <c r="E12" s="89"/>
      <c r="F12" s="89"/>
      <c r="G12" s="89"/>
      <c r="H12" s="89"/>
      <c r="I12" s="89"/>
      <c r="J12" s="89"/>
      <c r="K12" s="89"/>
      <c r="L12" s="89"/>
      <c r="M12" s="88"/>
      <c r="N12" s="27"/>
      <c r="O12" s="141"/>
      <c r="P12" s="141"/>
      <c r="Q12" s="141"/>
      <c r="R12" s="141"/>
      <c r="S12" s="141"/>
      <c r="T12" s="141"/>
      <c r="U12" s="141"/>
      <c r="V12" s="141"/>
    </row>
    <row r="13" spans="1:22" ht="21.75" customHeight="1" x14ac:dyDescent="0.2">
      <c r="A13" s="97"/>
      <c r="B13" s="346" t="s">
        <v>92</v>
      </c>
      <c r="C13" s="346"/>
      <c r="D13" s="346"/>
      <c r="E13" s="346"/>
      <c r="F13" s="346"/>
      <c r="G13" s="346"/>
      <c r="H13" s="346"/>
      <c r="I13" s="346"/>
      <c r="J13" s="346"/>
      <c r="K13" s="346"/>
      <c r="L13" s="347"/>
    </row>
    <row r="14" spans="1:22" ht="15" customHeight="1" x14ac:dyDescent="0.2">
      <c r="A14" s="92"/>
      <c r="B14" s="263" t="s">
        <v>93</v>
      </c>
      <c r="C14" s="264"/>
      <c r="D14" s="264"/>
      <c r="E14" s="264"/>
      <c r="F14" s="264"/>
      <c r="G14" s="264"/>
      <c r="H14" s="264"/>
      <c r="I14" s="264"/>
      <c r="J14" s="264"/>
      <c r="K14" s="264"/>
      <c r="L14" s="265"/>
    </row>
    <row r="15" spans="1:22" ht="207.75" customHeight="1" x14ac:dyDescent="0.2">
      <c r="A15" s="92"/>
      <c r="B15" s="80" t="s">
        <v>141</v>
      </c>
      <c r="C15" s="240"/>
      <c r="D15" s="344"/>
      <c r="E15" s="344"/>
      <c r="F15" s="344"/>
      <c r="G15" s="344"/>
      <c r="H15" s="344"/>
      <c r="I15" s="344"/>
      <c r="J15" s="344"/>
      <c r="K15" s="344"/>
      <c r="L15" s="345"/>
    </row>
    <row r="16" spans="1:22" ht="15" customHeight="1" x14ac:dyDescent="0.2">
      <c r="A16" s="92"/>
      <c r="B16" s="79" t="s">
        <v>88</v>
      </c>
      <c r="C16" s="270" t="s">
        <v>38</v>
      </c>
      <c r="D16" s="250"/>
      <c r="E16" s="251"/>
      <c r="F16" s="172"/>
      <c r="G16" s="173"/>
      <c r="H16" s="173"/>
      <c r="I16" s="173"/>
      <c r="J16" s="173"/>
      <c r="K16" s="173"/>
      <c r="L16" s="174"/>
      <c r="M16" s="28"/>
    </row>
    <row r="17" spans="1:24" ht="15.75" customHeight="1" x14ac:dyDescent="0.2">
      <c r="A17" s="92"/>
      <c r="B17" s="318" t="s">
        <v>89</v>
      </c>
      <c r="C17" s="108" t="s">
        <v>71</v>
      </c>
      <c r="D17" s="9"/>
      <c r="E17" s="339" t="s">
        <v>73</v>
      </c>
      <c r="F17" s="339"/>
      <c r="G17" s="9"/>
      <c r="H17" s="10"/>
      <c r="I17" s="126"/>
      <c r="J17" s="9"/>
      <c r="K17" s="67"/>
      <c r="L17" s="68"/>
    </row>
    <row r="18" spans="1:24" ht="15.75" customHeight="1" x14ac:dyDescent="0.2">
      <c r="A18" s="92"/>
      <c r="B18" s="295"/>
      <c r="C18" s="109" t="s">
        <v>72</v>
      </c>
      <c r="D18" s="38"/>
      <c r="E18" s="340" t="s">
        <v>74</v>
      </c>
      <c r="F18" s="340"/>
      <c r="G18" s="340"/>
      <c r="H18" s="45"/>
      <c r="I18" s="8"/>
      <c r="J18" s="17"/>
      <c r="K18" s="8"/>
      <c r="L18" s="69"/>
    </row>
    <row r="19" spans="1:24" ht="33" customHeight="1" x14ac:dyDescent="0.2">
      <c r="A19" s="92"/>
      <c r="B19" s="80" t="s">
        <v>142</v>
      </c>
      <c r="C19" s="270" t="s">
        <v>38</v>
      </c>
      <c r="D19" s="250"/>
      <c r="E19" s="251"/>
      <c r="F19" s="172"/>
      <c r="G19" s="173"/>
      <c r="H19" s="173"/>
      <c r="I19" s="173"/>
      <c r="J19" s="173"/>
      <c r="K19" s="173"/>
      <c r="L19" s="174"/>
    </row>
    <row r="20" spans="1:24" ht="15" customHeight="1" x14ac:dyDescent="0.2">
      <c r="A20" s="92"/>
      <c r="B20" s="282" t="s">
        <v>97</v>
      </c>
      <c r="C20" s="273"/>
      <c r="D20" s="273"/>
      <c r="E20" s="273"/>
      <c r="F20" s="273"/>
      <c r="G20" s="273"/>
      <c r="H20" s="273"/>
      <c r="I20" s="273"/>
      <c r="J20" s="273"/>
      <c r="K20" s="273"/>
      <c r="L20" s="283"/>
    </row>
    <row r="21" spans="1:24" s="2" customFormat="1" ht="15" customHeight="1" x14ac:dyDescent="0.2">
      <c r="A21" s="92"/>
      <c r="B21" s="318" t="s">
        <v>20</v>
      </c>
      <c r="C21" s="108" t="s">
        <v>21</v>
      </c>
      <c r="D21" s="9"/>
      <c r="E21" s="339" t="s">
        <v>23</v>
      </c>
      <c r="F21" s="339"/>
      <c r="G21" s="9"/>
      <c r="H21" s="10"/>
      <c r="I21" s="126" t="s">
        <v>25</v>
      </c>
      <c r="J21" s="9"/>
      <c r="K21" s="11"/>
      <c r="L21" s="12"/>
      <c r="N21" s="27"/>
      <c r="O21" s="141"/>
      <c r="P21" s="141"/>
      <c r="Q21" s="141"/>
      <c r="R21" s="141"/>
      <c r="S21" s="141"/>
      <c r="T21" s="141"/>
      <c r="U21" s="141"/>
      <c r="V21" s="141"/>
    </row>
    <row r="22" spans="1:24" s="2" customFormat="1" ht="15" customHeight="1" x14ac:dyDescent="0.2">
      <c r="A22" s="92"/>
      <c r="B22" s="295"/>
      <c r="C22" s="109" t="s">
        <v>22</v>
      </c>
      <c r="D22" s="38"/>
      <c r="E22" s="340" t="s">
        <v>24</v>
      </c>
      <c r="F22" s="340"/>
      <c r="G22" s="340"/>
      <c r="H22" s="45"/>
      <c r="I22" s="38"/>
      <c r="J22" s="8"/>
      <c r="K22" s="119"/>
      <c r="L22" s="121"/>
      <c r="N22" s="27"/>
      <c r="O22" s="141"/>
      <c r="P22" s="141"/>
      <c r="Q22" s="141"/>
      <c r="R22" s="141"/>
      <c r="S22" s="141"/>
      <c r="T22" s="141"/>
      <c r="U22" s="141"/>
      <c r="V22" s="141"/>
    </row>
    <row r="23" spans="1:24" ht="15" customHeight="1" x14ac:dyDescent="0.2">
      <c r="A23" s="92"/>
      <c r="B23" s="324" t="s">
        <v>152</v>
      </c>
      <c r="C23" s="341"/>
      <c r="D23" s="342"/>
      <c r="E23" s="342"/>
      <c r="F23" s="342"/>
      <c r="G23" s="342"/>
      <c r="H23" s="342"/>
      <c r="I23" s="342"/>
      <c r="J23" s="342"/>
      <c r="K23" s="342"/>
      <c r="L23" s="343"/>
      <c r="N23" s="141">
        <v>1</v>
      </c>
      <c r="O23" s="143" t="s">
        <v>159</v>
      </c>
      <c r="W23" s="2"/>
      <c r="X23" s="2"/>
    </row>
    <row r="24" spans="1:24" ht="15" customHeight="1" x14ac:dyDescent="0.2">
      <c r="A24" s="92"/>
      <c r="B24" s="330"/>
      <c r="C24" s="19" t="s">
        <v>168</v>
      </c>
      <c r="D24" s="19"/>
      <c r="E24" s="277"/>
      <c r="F24" s="278"/>
      <c r="G24" s="278"/>
      <c r="H24" s="279"/>
      <c r="I24" s="102"/>
      <c r="J24" s="47" t="s">
        <v>143</v>
      </c>
      <c r="K24" s="328" t="s">
        <v>144</v>
      </c>
      <c r="L24" s="329"/>
      <c r="N24" s="141">
        <v>2</v>
      </c>
      <c r="O24" s="141" t="s">
        <v>160</v>
      </c>
      <c r="W24" s="2"/>
      <c r="X24" s="2"/>
    </row>
    <row r="25" spans="1:24" ht="15" customHeight="1" x14ac:dyDescent="0.2">
      <c r="A25" s="92"/>
      <c r="B25" s="330"/>
      <c r="C25" s="19" t="s">
        <v>169</v>
      </c>
      <c r="D25" s="105"/>
      <c r="E25" s="280"/>
      <c r="F25" s="278"/>
      <c r="G25" s="278"/>
      <c r="H25" s="279"/>
      <c r="I25" s="103"/>
      <c r="J25" s="47" t="s">
        <v>143</v>
      </c>
      <c r="K25" s="328" t="s">
        <v>144</v>
      </c>
      <c r="L25" s="329"/>
      <c r="N25" s="141">
        <v>3</v>
      </c>
      <c r="O25" s="141" t="s">
        <v>140</v>
      </c>
      <c r="W25" s="2"/>
      <c r="X25" s="2"/>
    </row>
    <row r="26" spans="1:24" ht="15" customHeight="1" x14ac:dyDescent="0.2">
      <c r="A26" s="92"/>
      <c r="B26" s="330"/>
      <c r="C26" s="19" t="s">
        <v>307</v>
      </c>
      <c r="D26" s="105"/>
      <c r="E26" s="281"/>
      <c r="F26" s="278"/>
      <c r="G26" s="278"/>
      <c r="H26" s="279"/>
      <c r="I26" s="101"/>
      <c r="J26" s="47" t="s">
        <v>143</v>
      </c>
      <c r="K26" s="328" t="s">
        <v>144</v>
      </c>
      <c r="L26" s="329"/>
      <c r="N26" s="141"/>
      <c r="O26" s="143"/>
      <c r="W26" s="2"/>
      <c r="X26" s="2"/>
    </row>
    <row r="27" spans="1:24" ht="50.1" customHeight="1" x14ac:dyDescent="0.2">
      <c r="A27" s="92"/>
      <c r="B27" s="325"/>
      <c r="C27" s="36" t="s">
        <v>41</v>
      </c>
      <c r="D27" s="240"/>
      <c r="E27" s="241"/>
      <c r="F27" s="241"/>
      <c r="G27" s="241"/>
      <c r="H27" s="241"/>
      <c r="I27" s="241"/>
      <c r="J27" s="241"/>
      <c r="K27" s="241"/>
      <c r="L27" s="242"/>
      <c r="N27" s="141"/>
      <c r="W27" s="2"/>
      <c r="X27" s="2"/>
    </row>
    <row r="28" spans="1:24" ht="15" customHeight="1" x14ac:dyDescent="0.2">
      <c r="A28" s="92"/>
      <c r="B28" s="318" t="s">
        <v>153</v>
      </c>
      <c r="C28" s="334"/>
      <c r="D28" s="335"/>
      <c r="E28" s="335"/>
      <c r="F28" s="335"/>
      <c r="G28" s="335"/>
      <c r="H28" s="335"/>
      <c r="I28" s="335"/>
      <c r="J28" s="335"/>
      <c r="K28" s="335"/>
      <c r="L28" s="336"/>
      <c r="M28" s="25"/>
      <c r="N28" s="141">
        <v>1</v>
      </c>
      <c r="O28" s="144" t="s">
        <v>157</v>
      </c>
      <c r="W28" s="2"/>
      <c r="X28" s="2"/>
    </row>
    <row r="29" spans="1:24" ht="15" customHeight="1" x14ac:dyDescent="0.2">
      <c r="A29" s="92"/>
      <c r="B29" s="294"/>
      <c r="C29" s="19" t="s">
        <v>317</v>
      </c>
      <c r="D29" s="19"/>
      <c r="E29" s="277"/>
      <c r="F29" s="278"/>
      <c r="G29" s="278"/>
      <c r="H29" s="279"/>
      <c r="I29" s="105"/>
      <c r="J29" s="47" t="s">
        <v>143</v>
      </c>
      <c r="K29" s="328" t="s">
        <v>144</v>
      </c>
      <c r="L29" s="329"/>
      <c r="M29" s="25"/>
      <c r="N29" s="141">
        <v>2</v>
      </c>
      <c r="O29" s="145" t="s">
        <v>158</v>
      </c>
      <c r="W29" s="2"/>
      <c r="X29" s="2"/>
    </row>
    <row r="30" spans="1:24" ht="17.25" customHeight="1" x14ac:dyDescent="0.2">
      <c r="A30" s="92"/>
      <c r="B30" s="295"/>
      <c r="C30" s="59" t="s">
        <v>308</v>
      </c>
      <c r="D30" s="8"/>
      <c r="E30" s="280"/>
      <c r="F30" s="278"/>
      <c r="G30" s="278"/>
      <c r="H30" s="279"/>
      <c r="I30" s="8"/>
      <c r="J30" s="125" t="s">
        <v>143</v>
      </c>
      <c r="K30" s="337" t="s">
        <v>144</v>
      </c>
      <c r="L30" s="338"/>
      <c r="M30" s="25"/>
      <c r="N30" s="141">
        <v>3</v>
      </c>
      <c r="O30" s="141" t="s">
        <v>140</v>
      </c>
      <c r="W30" s="2"/>
      <c r="X30" s="2"/>
    </row>
    <row r="31" spans="1:24" ht="25.5" customHeight="1" x14ac:dyDescent="0.2">
      <c r="A31" s="92"/>
      <c r="B31" s="324" t="s">
        <v>154</v>
      </c>
      <c r="C31" s="191"/>
      <c r="D31" s="192"/>
      <c r="E31" s="192"/>
      <c r="F31" s="192"/>
      <c r="G31" s="192"/>
      <c r="H31" s="192"/>
      <c r="I31" s="120"/>
      <c r="J31" s="120"/>
      <c r="K31" s="120"/>
      <c r="L31" s="129"/>
      <c r="M31" s="25"/>
      <c r="N31" s="147">
        <v>1</v>
      </c>
      <c r="O31" s="143" t="s">
        <v>161</v>
      </c>
      <c r="W31" s="2"/>
      <c r="X31" s="2"/>
    </row>
    <row r="32" spans="1:24" ht="17.25" customHeight="1" x14ac:dyDescent="0.2">
      <c r="A32" s="92"/>
      <c r="B32" s="325"/>
      <c r="C32" s="19" t="s">
        <v>170</v>
      </c>
      <c r="D32" s="105"/>
      <c r="E32" s="326" t="s">
        <v>90</v>
      </c>
      <c r="F32" s="327"/>
      <c r="G32" s="119"/>
      <c r="H32" s="119"/>
      <c r="I32" s="119"/>
      <c r="J32" s="47" t="s">
        <v>143</v>
      </c>
      <c r="K32" s="328" t="s">
        <v>144</v>
      </c>
      <c r="L32" s="329"/>
      <c r="M32" s="25"/>
      <c r="N32" s="147">
        <v>2</v>
      </c>
      <c r="O32" s="146" t="s">
        <v>162</v>
      </c>
      <c r="W32" s="2"/>
      <c r="X32" s="2"/>
    </row>
    <row r="33" spans="1:24" ht="19.5" customHeight="1" x14ac:dyDescent="0.2">
      <c r="A33" s="92"/>
      <c r="B33" s="324" t="s">
        <v>155</v>
      </c>
      <c r="C33" s="331"/>
      <c r="D33" s="332"/>
      <c r="E33" s="332"/>
      <c r="F33" s="332"/>
      <c r="G33" s="332"/>
      <c r="H33" s="332"/>
      <c r="I33" s="332"/>
      <c r="J33" s="332"/>
      <c r="K33" s="332"/>
      <c r="L33" s="333"/>
      <c r="M33" s="25"/>
      <c r="N33" s="147">
        <v>1</v>
      </c>
      <c r="O33" s="143" t="s">
        <v>163</v>
      </c>
      <c r="W33" s="2"/>
      <c r="X33" s="2"/>
    </row>
    <row r="34" spans="1:24" ht="19.5" customHeight="1" x14ac:dyDescent="0.2">
      <c r="A34" s="92"/>
      <c r="B34" s="330"/>
      <c r="C34" s="65" t="s">
        <v>171</v>
      </c>
      <c r="D34" s="53"/>
      <c r="E34" s="277"/>
      <c r="F34" s="278"/>
      <c r="G34" s="278"/>
      <c r="H34" s="279"/>
      <c r="I34" s="53"/>
      <c r="J34" s="47" t="s">
        <v>143</v>
      </c>
      <c r="K34" s="328" t="s">
        <v>144</v>
      </c>
      <c r="L34" s="329"/>
      <c r="M34" s="25"/>
      <c r="N34" s="147">
        <v>2</v>
      </c>
      <c r="O34" s="146" t="s">
        <v>140</v>
      </c>
      <c r="W34" s="2"/>
      <c r="X34" s="2"/>
    </row>
    <row r="35" spans="1:24" ht="21" customHeight="1" x14ac:dyDescent="0.2">
      <c r="A35" s="92"/>
      <c r="B35" s="325"/>
      <c r="C35" s="20" t="s">
        <v>172</v>
      </c>
      <c r="D35" s="24"/>
      <c r="E35" s="277"/>
      <c r="F35" s="278"/>
      <c r="G35" s="278"/>
      <c r="H35" s="279"/>
      <c r="I35" s="8"/>
      <c r="J35" s="47" t="s">
        <v>143</v>
      </c>
      <c r="K35" s="328" t="s">
        <v>144</v>
      </c>
      <c r="L35" s="329"/>
      <c r="M35" s="25"/>
      <c r="N35" s="140"/>
      <c r="O35" s="146"/>
      <c r="W35" s="2"/>
      <c r="X35" s="2"/>
    </row>
    <row r="36" spans="1:24" ht="20.25" customHeight="1" x14ac:dyDescent="0.2">
      <c r="A36" s="92"/>
      <c r="B36" s="318" t="s">
        <v>108</v>
      </c>
      <c r="C36" s="104" t="s">
        <v>0</v>
      </c>
      <c r="D36" s="15"/>
      <c r="E36" s="61"/>
      <c r="F36" s="105"/>
      <c r="G36" s="105"/>
      <c r="H36" s="37"/>
      <c r="I36" s="37"/>
      <c r="J36" s="114" t="s">
        <v>164</v>
      </c>
      <c r="K36" s="127" t="s">
        <v>1</v>
      </c>
      <c r="L36" s="128"/>
      <c r="M36" s="29"/>
      <c r="N36" s="140"/>
      <c r="O36" s="146"/>
    </row>
    <row r="37" spans="1:24" ht="15" customHeight="1" x14ac:dyDescent="0.2">
      <c r="A37" s="92"/>
      <c r="B37" s="294"/>
      <c r="C37" s="296" t="s">
        <v>175</v>
      </c>
      <c r="D37" s="297"/>
      <c r="E37" s="297"/>
      <c r="F37" s="297"/>
      <c r="G37" s="87"/>
      <c r="H37" s="300"/>
      <c r="I37" s="301"/>
      <c r="J37" s="301"/>
      <c r="K37" s="301"/>
      <c r="L37" s="302"/>
      <c r="M37" s="29"/>
      <c r="N37" s="140"/>
      <c r="O37" s="146"/>
    </row>
    <row r="38" spans="1:24" ht="28.5" customHeight="1" x14ac:dyDescent="0.2">
      <c r="A38" s="92"/>
      <c r="B38" s="295"/>
      <c r="C38" s="298"/>
      <c r="D38" s="299"/>
      <c r="E38" s="299"/>
      <c r="F38" s="299"/>
      <c r="G38" s="23"/>
      <c r="H38" s="303"/>
      <c r="I38" s="304"/>
      <c r="J38" s="304"/>
      <c r="K38" s="304"/>
      <c r="L38" s="305"/>
      <c r="M38" s="29"/>
      <c r="N38" s="140"/>
      <c r="O38" s="146"/>
    </row>
    <row r="39" spans="1:24" ht="15" customHeight="1" x14ac:dyDescent="0.2">
      <c r="A39" s="92"/>
      <c r="B39" s="318" t="s">
        <v>156</v>
      </c>
      <c r="C39" s="104" t="s">
        <v>0</v>
      </c>
      <c r="D39" s="15"/>
      <c r="E39" s="127" t="s">
        <v>1</v>
      </c>
      <c r="F39" s="10"/>
      <c r="G39" s="10"/>
      <c r="H39" s="13"/>
      <c r="I39" s="71"/>
      <c r="J39" s="14"/>
      <c r="K39" s="135"/>
      <c r="L39" s="136"/>
      <c r="M39" s="25"/>
      <c r="N39" s="140"/>
      <c r="O39" s="146"/>
    </row>
    <row r="40" spans="1:24" ht="18.75" customHeight="1" x14ac:dyDescent="0.2">
      <c r="A40" s="92"/>
      <c r="B40" s="294"/>
      <c r="C40" s="319" t="s">
        <v>35</v>
      </c>
      <c r="D40" s="320"/>
      <c r="E40" s="320"/>
      <c r="F40" s="320"/>
      <c r="G40" s="87"/>
      <c r="H40" s="300"/>
      <c r="I40" s="301"/>
      <c r="J40" s="301"/>
      <c r="K40" s="301"/>
      <c r="L40" s="302"/>
      <c r="M40" s="25"/>
      <c r="N40" s="140"/>
      <c r="O40" s="146"/>
    </row>
    <row r="41" spans="1:24" ht="14.25" customHeight="1" x14ac:dyDescent="0.2">
      <c r="A41" s="92"/>
      <c r="B41" s="295"/>
      <c r="C41" s="321"/>
      <c r="D41" s="322"/>
      <c r="E41" s="322"/>
      <c r="F41" s="322"/>
      <c r="G41" s="23"/>
      <c r="H41" s="303"/>
      <c r="I41" s="304"/>
      <c r="J41" s="304"/>
      <c r="K41" s="304"/>
      <c r="L41" s="305"/>
      <c r="M41" s="25"/>
      <c r="N41" s="140"/>
      <c r="O41" s="146"/>
    </row>
    <row r="42" spans="1:24" ht="15" customHeight="1" x14ac:dyDescent="0.2">
      <c r="A42" s="92"/>
      <c r="B42" s="318" t="s">
        <v>107</v>
      </c>
      <c r="C42" s="104" t="s">
        <v>0</v>
      </c>
      <c r="D42" s="15"/>
      <c r="E42" s="127" t="s">
        <v>1</v>
      </c>
      <c r="F42" s="10"/>
      <c r="G42" s="10"/>
      <c r="H42" s="13"/>
      <c r="I42" s="71"/>
      <c r="J42" s="14"/>
      <c r="K42" s="135"/>
      <c r="L42" s="136"/>
      <c r="M42" s="25"/>
      <c r="N42" s="140"/>
      <c r="O42" s="146"/>
    </row>
    <row r="43" spans="1:24" ht="15" customHeight="1" x14ac:dyDescent="0.2">
      <c r="A43" s="92"/>
      <c r="B43" s="294"/>
      <c r="C43" s="319" t="s">
        <v>174</v>
      </c>
      <c r="D43" s="320"/>
      <c r="E43" s="320"/>
      <c r="F43" s="320"/>
      <c r="G43" s="87"/>
      <c r="H43" s="300"/>
      <c r="I43" s="301"/>
      <c r="J43" s="301"/>
      <c r="K43" s="301"/>
      <c r="L43" s="302"/>
      <c r="M43" s="25"/>
      <c r="N43" s="140"/>
      <c r="O43" s="146"/>
    </row>
    <row r="44" spans="1:24" ht="30.75" customHeight="1" x14ac:dyDescent="0.2">
      <c r="A44" s="92"/>
      <c r="B44" s="295"/>
      <c r="C44" s="321"/>
      <c r="D44" s="322"/>
      <c r="E44" s="322"/>
      <c r="F44" s="322"/>
      <c r="G44" s="23"/>
      <c r="H44" s="303"/>
      <c r="I44" s="304"/>
      <c r="J44" s="304"/>
      <c r="K44" s="304"/>
      <c r="L44" s="305"/>
      <c r="M44" s="25"/>
      <c r="N44" s="140"/>
      <c r="O44" s="146"/>
    </row>
    <row r="45" spans="1:24" x14ac:dyDescent="0.2">
      <c r="A45" s="92"/>
      <c r="B45" s="282" t="s">
        <v>98</v>
      </c>
      <c r="C45" s="273"/>
      <c r="D45" s="273"/>
      <c r="E45" s="273"/>
      <c r="F45" s="273"/>
      <c r="G45" s="273"/>
      <c r="H45" s="273"/>
      <c r="I45" s="273"/>
      <c r="J45" s="273"/>
      <c r="K45" s="273"/>
      <c r="L45" s="283"/>
    </row>
    <row r="46" spans="1:24" ht="15" customHeight="1" x14ac:dyDescent="0.2">
      <c r="A46" s="92"/>
      <c r="B46" s="77" t="s">
        <v>14</v>
      </c>
      <c r="C46" s="110" t="s">
        <v>15</v>
      </c>
      <c r="D46" s="14"/>
      <c r="E46" s="14" t="s">
        <v>39</v>
      </c>
      <c r="F46" s="137"/>
      <c r="G46" s="14"/>
      <c r="H46" s="13"/>
      <c r="I46" s="14"/>
      <c r="J46" s="48"/>
      <c r="K46" s="9"/>
      <c r="L46" s="16"/>
    </row>
    <row r="47" spans="1:24" ht="14.25" x14ac:dyDescent="0.2">
      <c r="A47" s="92"/>
      <c r="B47" s="122" t="s">
        <v>37</v>
      </c>
      <c r="C47" s="111" t="s">
        <v>43</v>
      </c>
      <c r="D47" s="10"/>
      <c r="E47" s="9"/>
      <c r="F47" s="9"/>
      <c r="G47" s="9"/>
      <c r="H47" s="15"/>
      <c r="I47" s="15"/>
      <c r="J47" s="15"/>
      <c r="K47" s="9"/>
      <c r="L47" s="16"/>
    </row>
    <row r="48" spans="1:24" ht="14.25" x14ac:dyDescent="0.2">
      <c r="A48" s="92"/>
      <c r="B48" s="123"/>
      <c r="C48" s="49"/>
      <c r="D48" s="105"/>
      <c r="E48" s="17"/>
      <c r="F48" s="17"/>
      <c r="G48" s="17"/>
      <c r="H48" s="323" t="s">
        <v>45</v>
      </c>
      <c r="I48" s="323"/>
      <c r="J48" s="50"/>
      <c r="K48" s="17"/>
      <c r="L48" s="51"/>
    </row>
    <row r="49" spans="1:21" ht="14.45" customHeight="1" x14ac:dyDescent="0.2">
      <c r="A49" s="92"/>
      <c r="B49" s="123"/>
      <c r="C49" s="111" t="s">
        <v>44</v>
      </c>
      <c r="D49" s="50"/>
      <c r="E49" s="52"/>
      <c r="F49" s="46"/>
      <c r="G49" s="50"/>
      <c r="H49" s="307" t="s">
        <v>64</v>
      </c>
      <c r="I49" s="307"/>
      <c r="J49" s="307"/>
      <c r="K49" s="307"/>
      <c r="L49" s="308"/>
    </row>
    <row r="50" spans="1:21" ht="14.45" customHeight="1" x14ac:dyDescent="0.2">
      <c r="A50" s="92"/>
      <c r="B50" s="123"/>
      <c r="C50" s="49"/>
      <c r="D50" s="50"/>
      <c r="E50" s="52"/>
      <c r="F50" s="46"/>
      <c r="G50" s="50"/>
      <c r="H50" s="118" t="s">
        <v>42</v>
      </c>
      <c r="I50" s="105"/>
      <c r="J50" s="105"/>
      <c r="K50" s="105"/>
      <c r="L50" s="87"/>
    </row>
    <row r="51" spans="1:21" ht="14.45" customHeight="1" x14ac:dyDescent="0.2">
      <c r="A51" s="92"/>
      <c r="B51" s="123"/>
      <c r="C51" s="111" t="s">
        <v>46</v>
      </c>
      <c r="D51" s="50"/>
      <c r="E51" s="52"/>
      <c r="F51" s="46"/>
      <c r="G51" s="50"/>
      <c r="H51" s="307" t="s">
        <v>47</v>
      </c>
      <c r="I51" s="307"/>
      <c r="J51" s="307"/>
      <c r="K51" s="307"/>
      <c r="L51" s="308"/>
    </row>
    <row r="52" spans="1:21" ht="14.45" customHeight="1" x14ac:dyDescent="0.2">
      <c r="A52" s="92"/>
      <c r="B52" s="123"/>
      <c r="C52" s="49"/>
      <c r="D52" s="50"/>
      <c r="E52" s="46"/>
      <c r="F52" s="46"/>
      <c r="G52" s="17"/>
      <c r="H52" s="307" t="s">
        <v>2</v>
      </c>
      <c r="I52" s="307"/>
      <c r="J52" s="307"/>
      <c r="K52" s="307"/>
      <c r="L52" s="308"/>
    </row>
    <row r="53" spans="1:21" ht="14.45" customHeight="1" x14ac:dyDescent="0.25">
      <c r="A53" s="92"/>
      <c r="B53" s="123"/>
      <c r="C53" s="111" t="s">
        <v>40</v>
      </c>
      <c r="D53" s="50"/>
      <c r="E53" s="52"/>
      <c r="F53" s="46"/>
      <c r="G53" s="50"/>
      <c r="H53" s="61" t="s">
        <v>60</v>
      </c>
      <c r="I53" s="53"/>
      <c r="J53" s="270"/>
      <c r="K53" s="309"/>
      <c r="L53" s="310"/>
    </row>
    <row r="54" spans="1:21" ht="14.45" customHeight="1" x14ac:dyDescent="0.2">
      <c r="A54" s="92"/>
      <c r="B54" s="123"/>
      <c r="C54" s="111" t="s">
        <v>12</v>
      </c>
      <c r="D54" s="17"/>
      <c r="E54" s="46"/>
      <c r="F54" s="46"/>
      <c r="G54" s="54"/>
      <c r="H54" s="311"/>
      <c r="I54" s="311"/>
      <c r="J54" s="311"/>
      <c r="K54" s="311"/>
      <c r="L54" s="312"/>
    </row>
    <row r="55" spans="1:21" ht="14.25" x14ac:dyDescent="0.2">
      <c r="A55" s="92"/>
      <c r="B55" s="123"/>
      <c r="C55" s="111" t="s">
        <v>48</v>
      </c>
      <c r="D55" s="17"/>
      <c r="E55" s="52"/>
      <c r="F55" s="55"/>
      <c r="G55" s="105"/>
      <c r="H55" s="105"/>
      <c r="I55" s="72"/>
      <c r="J55" s="105"/>
      <c r="K55" s="105"/>
      <c r="L55" s="87"/>
    </row>
    <row r="56" spans="1:21" ht="14.45" customHeight="1" x14ac:dyDescent="0.2">
      <c r="A56" s="92"/>
      <c r="B56" s="3"/>
      <c r="C56" s="111" t="s">
        <v>49</v>
      </c>
      <c r="D56" s="52"/>
      <c r="E56" s="56"/>
      <c r="F56" s="46"/>
      <c r="G56" s="105"/>
      <c r="H56" s="57"/>
      <c r="I56" s="50"/>
      <c r="J56" s="58"/>
      <c r="K56" s="58"/>
      <c r="L56" s="73"/>
    </row>
    <row r="57" spans="1:21" ht="15" customHeight="1" x14ac:dyDescent="0.25">
      <c r="A57" s="92"/>
      <c r="B57" s="3"/>
      <c r="C57" s="112" t="s">
        <v>2</v>
      </c>
      <c r="D57" s="38"/>
      <c r="E57" s="38" t="s">
        <v>65</v>
      </c>
      <c r="F57" s="119"/>
      <c r="G57" s="270"/>
      <c r="H57" s="313"/>
      <c r="I57" s="313"/>
      <c r="J57" s="313"/>
      <c r="K57" s="313"/>
      <c r="L57" s="314"/>
    </row>
    <row r="58" spans="1:21" ht="27.6" customHeight="1" x14ac:dyDescent="0.2">
      <c r="A58" s="92"/>
      <c r="B58" s="81" t="s">
        <v>53</v>
      </c>
      <c r="C58" s="112" t="s">
        <v>10</v>
      </c>
      <c r="D58" s="18"/>
      <c r="E58" s="45" t="s">
        <v>11</v>
      </c>
      <c r="F58" s="23"/>
      <c r="G58" s="315" t="s">
        <v>173</v>
      </c>
      <c r="H58" s="315"/>
      <c r="I58" s="315"/>
      <c r="J58" s="270"/>
      <c r="K58" s="316"/>
      <c r="L58" s="317"/>
    </row>
    <row r="59" spans="1:21" x14ac:dyDescent="0.2">
      <c r="A59" s="92"/>
      <c r="B59" s="282" t="s">
        <v>99</v>
      </c>
      <c r="C59" s="273"/>
      <c r="D59" s="273"/>
      <c r="E59" s="273"/>
      <c r="F59" s="273"/>
      <c r="G59" s="273"/>
      <c r="H59" s="273"/>
      <c r="I59" s="273"/>
      <c r="J59" s="273"/>
      <c r="K59" s="273"/>
      <c r="L59" s="283"/>
      <c r="P59" s="147"/>
      <c r="S59" s="147"/>
      <c r="U59" s="147"/>
    </row>
    <row r="60" spans="1:21" ht="14.25" x14ac:dyDescent="0.2">
      <c r="A60" s="92"/>
      <c r="B60" s="77" t="s">
        <v>100</v>
      </c>
      <c r="C60" s="270"/>
      <c r="D60" s="250"/>
      <c r="E60" s="250"/>
      <c r="F60" s="250"/>
      <c r="G60" s="250"/>
      <c r="H60" s="250"/>
      <c r="I60" s="250"/>
      <c r="J60" s="250"/>
      <c r="K60" s="250"/>
      <c r="L60" s="251"/>
      <c r="P60" s="147"/>
      <c r="S60" s="147"/>
      <c r="U60" s="147"/>
    </row>
    <row r="61" spans="1:21" ht="14.25" x14ac:dyDescent="0.2">
      <c r="A61" s="92"/>
      <c r="B61" s="131" t="s">
        <v>101</v>
      </c>
      <c r="C61" s="108" t="s">
        <v>6</v>
      </c>
      <c r="D61" s="10"/>
      <c r="E61" s="9"/>
      <c r="F61" s="106" t="s">
        <v>7</v>
      </c>
      <c r="G61" s="10"/>
      <c r="H61" s="10"/>
      <c r="I61" s="9"/>
      <c r="J61" s="11" t="s">
        <v>16</v>
      </c>
      <c r="K61" s="9"/>
      <c r="L61" s="12"/>
      <c r="P61" s="147"/>
      <c r="S61" s="147"/>
      <c r="U61" s="147"/>
    </row>
    <row r="62" spans="1:21" ht="14.25" x14ac:dyDescent="0.2">
      <c r="A62" s="92"/>
      <c r="B62" s="131"/>
      <c r="C62" s="102" t="s">
        <v>5</v>
      </c>
      <c r="D62" s="50"/>
      <c r="E62" s="17"/>
      <c r="F62" s="118" t="s">
        <v>8</v>
      </c>
      <c r="G62" s="53"/>
      <c r="H62" s="53"/>
      <c r="I62" s="17"/>
      <c r="J62" s="55" t="s">
        <v>2</v>
      </c>
      <c r="K62" s="17"/>
      <c r="L62" s="87"/>
      <c r="P62" s="147"/>
      <c r="S62" s="147"/>
      <c r="U62" s="147"/>
    </row>
    <row r="63" spans="1:21" ht="14.25" x14ac:dyDescent="0.2">
      <c r="A63" s="92"/>
      <c r="B63" s="82"/>
      <c r="C63" s="59"/>
      <c r="D63" s="8"/>
      <c r="E63" s="38"/>
      <c r="F63" s="107" t="s">
        <v>4</v>
      </c>
      <c r="G63" s="8"/>
      <c r="H63" s="8"/>
      <c r="I63" s="38"/>
      <c r="J63" s="45"/>
      <c r="K63" s="38"/>
      <c r="L63" s="23"/>
      <c r="P63" s="147"/>
      <c r="Q63" s="147"/>
      <c r="R63" s="147"/>
      <c r="S63" s="147"/>
      <c r="U63" s="147"/>
    </row>
    <row r="64" spans="1:21" ht="14.25" x14ac:dyDescent="0.2">
      <c r="A64" s="92"/>
      <c r="B64" s="83"/>
      <c r="C64" s="287" t="s">
        <v>3</v>
      </c>
      <c r="D64" s="288"/>
      <c r="E64" s="289"/>
      <c r="F64" s="290"/>
      <c r="G64" s="290"/>
      <c r="H64" s="306"/>
      <c r="I64" s="290"/>
      <c r="J64" s="290"/>
      <c r="K64" s="290"/>
      <c r="L64" s="291"/>
      <c r="P64" s="147"/>
      <c r="S64" s="147"/>
      <c r="U64" s="147"/>
    </row>
    <row r="65" spans="1:21" ht="15" customHeight="1" x14ac:dyDescent="0.2">
      <c r="A65" s="92"/>
      <c r="B65" s="82" t="s">
        <v>102</v>
      </c>
      <c r="C65" s="108" t="s">
        <v>28</v>
      </c>
      <c r="D65" s="9"/>
      <c r="E65" s="135"/>
      <c r="F65" s="60" t="s">
        <v>17</v>
      </c>
      <c r="G65" s="135"/>
      <c r="H65" s="60"/>
      <c r="I65" s="135"/>
      <c r="J65" s="11" t="s">
        <v>32</v>
      </c>
      <c r="K65" s="135"/>
      <c r="L65" s="136"/>
      <c r="P65" s="147"/>
      <c r="S65" s="147"/>
      <c r="U65" s="147"/>
    </row>
    <row r="66" spans="1:21" ht="15" customHeight="1" x14ac:dyDescent="0.2">
      <c r="A66" s="92"/>
      <c r="B66" s="82"/>
      <c r="C66" s="102" t="s">
        <v>26</v>
      </c>
      <c r="D66" s="17"/>
      <c r="E66" s="120"/>
      <c r="F66" s="61" t="s">
        <v>18</v>
      </c>
      <c r="G66" s="120"/>
      <c r="H66" s="120"/>
      <c r="I66" s="120"/>
      <c r="J66" s="55" t="s">
        <v>33</v>
      </c>
      <c r="K66" s="120"/>
      <c r="L66" s="129"/>
      <c r="P66" s="147"/>
      <c r="S66" s="147"/>
      <c r="U66" s="147"/>
    </row>
    <row r="67" spans="1:21" ht="15" customHeight="1" x14ac:dyDescent="0.2">
      <c r="A67" s="92"/>
      <c r="B67" s="82"/>
      <c r="C67" s="102" t="s">
        <v>27</v>
      </c>
      <c r="D67" s="17"/>
      <c r="E67" s="120"/>
      <c r="F67" s="61" t="s">
        <v>29</v>
      </c>
      <c r="G67" s="120"/>
      <c r="H67" s="120"/>
      <c r="I67" s="120"/>
      <c r="J67" s="55" t="s">
        <v>34</v>
      </c>
      <c r="K67" s="120"/>
      <c r="L67" s="129"/>
      <c r="P67" s="147"/>
      <c r="S67" s="147"/>
      <c r="U67" s="147"/>
    </row>
    <row r="68" spans="1:21" ht="15" customHeight="1" x14ac:dyDescent="0.2">
      <c r="A68" s="92"/>
      <c r="B68" s="82"/>
      <c r="C68" s="112" t="s">
        <v>31</v>
      </c>
      <c r="D68" s="38"/>
      <c r="E68" s="119"/>
      <c r="F68" s="62" t="s">
        <v>30</v>
      </c>
      <c r="G68" s="119"/>
      <c r="H68" s="119"/>
      <c r="I68" s="119"/>
      <c r="J68" s="63" t="s">
        <v>2</v>
      </c>
      <c r="K68" s="119"/>
      <c r="L68" s="121"/>
      <c r="P68" s="147"/>
      <c r="S68" s="147"/>
      <c r="U68" s="147"/>
    </row>
    <row r="69" spans="1:21" ht="14.25" x14ac:dyDescent="0.2">
      <c r="A69" s="92"/>
      <c r="B69" s="82"/>
      <c r="C69" s="287" t="s">
        <v>3</v>
      </c>
      <c r="D69" s="288"/>
      <c r="E69" s="289"/>
      <c r="F69" s="290"/>
      <c r="G69" s="290"/>
      <c r="H69" s="290"/>
      <c r="I69" s="290"/>
      <c r="J69" s="290"/>
      <c r="K69" s="290"/>
      <c r="L69" s="291"/>
      <c r="P69" s="147"/>
      <c r="S69" s="147"/>
      <c r="U69" s="147"/>
    </row>
    <row r="70" spans="1:21" ht="14.25" x14ac:dyDescent="0.2">
      <c r="A70" s="92"/>
      <c r="B70" s="84" t="s">
        <v>103</v>
      </c>
      <c r="C70" s="108" t="s">
        <v>61</v>
      </c>
      <c r="D70" s="10"/>
      <c r="E70" s="9"/>
      <c r="F70" s="118" t="s">
        <v>62</v>
      </c>
      <c r="G70" s="105"/>
      <c r="H70" s="105"/>
      <c r="I70" s="9"/>
      <c r="J70" s="11" t="s">
        <v>76</v>
      </c>
      <c r="K70" s="9"/>
      <c r="L70" s="12"/>
      <c r="P70" s="147"/>
      <c r="S70" s="147"/>
      <c r="U70" s="147"/>
    </row>
    <row r="71" spans="1:21" ht="14.25" x14ac:dyDescent="0.2">
      <c r="A71" s="92"/>
      <c r="B71" s="82"/>
      <c r="C71" s="109" t="s">
        <v>59</v>
      </c>
      <c r="D71" s="8"/>
      <c r="E71" s="38"/>
      <c r="F71" s="107" t="s">
        <v>75</v>
      </c>
      <c r="G71" s="8"/>
      <c r="H71" s="8"/>
      <c r="I71" s="38"/>
      <c r="J71" s="63" t="s">
        <v>2</v>
      </c>
      <c r="K71" s="38"/>
      <c r="L71" s="23"/>
      <c r="P71" s="147"/>
      <c r="S71" s="147"/>
      <c r="U71" s="147"/>
    </row>
    <row r="72" spans="1:21" ht="14.25" x14ac:dyDescent="0.2">
      <c r="A72" s="92"/>
      <c r="B72" s="82"/>
      <c r="C72" s="287" t="s">
        <v>3</v>
      </c>
      <c r="D72" s="288"/>
      <c r="E72" s="289"/>
      <c r="F72" s="290"/>
      <c r="G72" s="290"/>
      <c r="H72" s="290"/>
      <c r="I72" s="290"/>
      <c r="J72" s="290"/>
      <c r="K72" s="290"/>
      <c r="L72" s="291"/>
      <c r="P72" s="147"/>
      <c r="S72" s="147"/>
      <c r="U72" s="147"/>
    </row>
    <row r="73" spans="1:21" ht="14.25" x14ac:dyDescent="0.2">
      <c r="A73" s="92"/>
      <c r="B73" s="84" t="s">
        <v>104</v>
      </c>
      <c r="C73" s="113" t="s">
        <v>50</v>
      </c>
      <c r="D73" s="10"/>
      <c r="E73" s="9"/>
      <c r="F73" s="106" t="s">
        <v>19</v>
      </c>
      <c r="G73" s="9"/>
      <c r="H73" s="9"/>
      <c r="I73" s="10"/>
      <c r="J73" s="10"/>
      <c r="K73" s="15"/>
      <c r="L73" s="64"/>
      <c r="P73" s="147"/>
      <c r="S73" s="147"/>
      <c r="U73" s="147"/>
    </row>
    <row r="74" spans="1:21" ht="14.25" customHeight="1" x14ac:dyDescent="0.2">
      <c r="A74" s="92"/>
      <c r="B74" s="292"/>
      <c r="C74" s="111" t="s">
        <v>51</v>
      </c>
      <c r="D74" s="105"/>
      <c r="E74" s="17"/>
      <c r="F74" s="118" t="s">
        <v>52</v>
      </c>
      <c r="G74" s="50"/>
      <c r="H74" s="50"/>
      <c r="I74" s="17"/>
      <c r="J74" s="50"/>
      <c r="K74" s="17"/>
      <c r="L74" s="87"/>
    </row>
    <row r="75" spans="1:21" ht="14.25" customHeight="1" x14ac:dyDescent="0.2">
      <c r="A75" s="92"/>
      <c r="B75" s="292"/>
      <c r="C75" s="59"/>
      <c r="D75" s="8"/>
      <c r="E75" s="38"/>
      <c r="F75" s="107" t="s">
        <v>2</v>
      </c>
      <c r="G75" s="18"/>
      <c r="H75" s="18"/>
      <c r="I75" s="38"/>
      <c r="J75" s="18"/>
      <c r="K75" s="38"/>
      <c r="L75" s="23"/>
      <c r="P75" s="147"/>
      <c r="S75" s="147"/>
      <c r="U75" s="147"/>
    </row>
    <row r="76" spans="1:21" ht="14.25" x14ac:dyDescent="0.2">
      <c r="A76" s="92"/>
      <c r="B76" s="83"/>
      <c r="C76" s="287" t="s">
        <v>3</v>
      </c>
      <c r="D76" s="288"/>
      <c r="E76" s="289"/>
      <c r="F76" s="290"/>
      <c r="G76" s="290"/>
      <c r="H76" s="290"/>
      <c r="I76" s="290"/>
      <c r="J76" s="290"/>
      <c r="K76" s="290"/>
      <c r="L76" s="291"/>
      <c r="P76" s="147"/>
      <c r="S76" s="147"/>
      <c r="U76" s="147"/>
    </row>
    <row r="77" spans="1:21" ht="15" customHeight="1" x14ac:dyDescent="0.2">
      <c r="A77" s="92"/>
      <c r="B77" s="293" t="s">
        <v>109</v>
      </c>
      <c r="C77" s="70" t="s">
        <v>0</v>
      </c>
      <c r="D77" s="14"/>
      <c r="E77" s="116" t="s">
        <v>1</v>
      </c>
      <c r="F77" s="13"/>
      <c r="G77" s="13"/>
      <c r="H77" s="13"/>
      <c r="I77" s="71"/>
      <c r="J77" s="14"/>
      <c r="K77" s="135"/>
      <c r="L77" s="136"/>
      <c r="M77" s="25"/>
      <c r="N77" s="140"/>
      <c r="O77" s="146"/>
    </row>
    <row r="78" spans="1:21" ht="15" customHeight="1" x14ac:dyDescent="0.2">
      <c r="A78" s="92"/>
      <c r="B78" s="294"/>
      <c r="C78" s="296" t="s">
        <v>114</v>
      </c>
      <c r="D78" s="297"/>
      <c r="E78" s="297"/>
      <c r="F78" s="297"/>
      <c r="G78" s="87"/>
      <c r="H78" s="300"/>
      <c r="I78" s="301"/>
      <c r="J78" s="301"/>
      <c r="K78" s="301"/>
      <c r="L78" s="302"/>
      <c r="M78" s="25"/>
      <c r="N78" s="140"/>
      <c r="O78" s="146"/>
    </row>
    <row r="79" spans="1:21" ht="30" customHeight="1" x14ac:dyDescent="0.2">
      <c r="A79" s="92"/>
      <c r="B79" s="295"/>
      <c r="C79" s="298"/>
      <c r="D79" s="299"/>
      <c r="E79" s="299"/>
      <c r="F79" s="299"/>
      <c r="G79" s="8"/>
      <c r="H79" s="303"/>
      <c r="I79" s="304"/>
      <c r="J79" s="304"/>
      <c r="K79" s="304"/>
      <c r="L79" s="305"/>
      <c r="M79" s="25"/>
      <c r="N79" s="140"/>
      <c r="O79" s="146"/>
    </row>
    <row r="80" spans="1:21" ht="15" customHeight="1" x14ac:dyDescent="0.2">
      <c r="A80" s="92"/>
      <c r="B80" s="282" t="s">
        <v>115</v>
      </c>
      <c r="C80" s="273"/>
      <c r="D80" s="273"/>
      <c r="E80" s="273"/>
      <c r="F80" s="273"/>
      <c r="G80" s="273"/>
      <c r="H80" s="273"/>
      <c r="I80" s="273"/>
      <c r="J80" s="273"/>
      <c r="K80" s="273"/>
      <c r="L80" s="283"/>
    </row>
    <row r="81" spans="1:12" ht="35.25" customHeight="1" x14ac:dyDescent="0.2">
      <c r="A81" s="92"/>
      <c r="B81" s="124" t="s">
        <v>116</v>
      </c>
      <c r="C81" s="240"/>
      <c r="D81" s="241"/>
      <c r="E81" s="241"/>
      <c r="F81" s="241"/>
      <c r="G81" s="241"/>
      <c r="H81" s="241"/>
      <c r="I81" s="241"/>
      <c r="J81" s="241"/>
      <c r="K81" s="241"/>
      <c r="L81" s="242"/>
    </row>
    <row r="82" spans="1:12" ht="28.5" x14ac:dyDescent="0.2">
      <c r="A82" s="92"/>
      <c r="B82" s="5" t="s">
        <v>110</v>
      </c>
      <c r="C82" s="70" t="s">
        <v>0</v>
      </c>
      <c r="D82" s="14"/>
      <c r="E82" s="116" t="s">
        <v>1</v>
      </c>
      <c r="F82" s="13"/>
      <c r="G82" s="13"/>
      <c r="H82" s="13"/>
      <c r="I82" s="71"/>
      <c r="J82" s="14"/>
      <c r="K82" s="14"/>
      <c r="L82" s="117"/>
    </row>
    <row r="83" spans="1:12" ht="15" customHeight="1" x14ac:dyDescent="0.2">
      <c r="A83" s="92"/>
      <c r="B83" s="21" t="s">
        <v>55</v>
      </c>
      <c r="C83" s="270" t="s">
        <v>38</v>
      </c>
      <c r="D83" s="250"/>
      <c r="E83" s="6"/>
      <c r="F83" s="6"/>
      <c r="G83" s="6"/>
      <c r="H83" s="6"/>
      <c r="I83" s="6"/>
      <c r="J83" s="6"/>
      <c r="K83" s="6"/>
      <c r="L83" s="7"/>
    </row>
    <row r="84" spans="1:12" ht="15" customHeight="1" x14ac:dyDescent="0.2">
      <c r="A84" s="92"/>
      <c r="B84" s="22" t="s">
        <v>56</v>
      </c>
      <c r="C84" s="240"/>
      <c r="D84" s="241"/>
      <c r="E84" s="241"/>
      <c r="F84" s="241"/>
      <c r="G84" s="241"/>
      <c r="H84" s="241"/>
      <c r="I84" s="241"/>
      <c r="J84" s="241"/>
      <c r="K84" s="241"/>
      <c r="L84" s="242"/>
    </row>
    <row r="85" spans="1:12" ht="28.5" x14ac:dyDescent="0.2">
      <c r="A85" s="92"/>
      <c r="B85" s="30" t="s">
        <v>146</v>
      </c>
      <c r="C85" s="70" t="s">
        <v>0</v>
      </c>
      <c r="D85" s="14"/>
      <c r="E85" s="116" t="s">
        <v>1</v>
      </c>
      <c r="F85" s="13"/>
      <c r="G85" s="13"/>
      <c r="H85" s="13"/>
      <c r="I85" s="71"/>
      <c r="J85" s="14"/>
      <c r="K85" s="14"/>
      <c r="L85" s="117"/>
    </row>
    <row r="86" spans="1:12" ht="15" customHeight="1" x14ac:dyDescent="0.2">
      <c r="A86" s="93"/>
      <c r="B86" s="31" t="s">
        <v>9</v>
      </c>
      <c r="C86" s="284"/>
      <c r="D86" s="285"/>
      <c r="E86" s="285"/>
      <c r="F86" s="285"/>
      <c r="G86" s="285"/>
      <c r="H86" s="285"/>
      <c r="I86" s="285"/>
      <c r="J86" s="285"/>
      <c r="K86" s="285"/>
      <c r="L86" s="286"/>
    </row>
    <row r="87" spans="1:12" ht="7.15" customHeight="1" x14ac:dyDescent="0.2">
      <c r="B87" s="34"/>
      <c r="C87" s="35"/>
      <c r="D87" s="35"/>
      <c r="E87" s="35"/>
      <c r="F87" s="32"/>
      <c r="G87" s="32"/>
      <c r="H87" s="32"/>
      <c r="I87" s="32"/>
      <c r="J87" s="66"/>
      <c r="K87" s="66"/>
      <c r="L87" s="66"/>
    </row>
    <row r="88" spans="1:12" x14ac:dyDescent="0.2">
      <c r="B88" s="2" t="s">
        <v>54</v>
      </c>
      <c r="E88" s="28"/>
      <c r="F88" s="28"/>
      <c r="G88" s="28"/>
    </row>
    <row r="89" spans="1:12" x14ac:dyDescent="0.2">
      <c r="B89" s="74" t="s">
        <v>148</v>
      </c>
    </row>
    <row r="90" spans="1:12" x14ac:dyDescent="0.2">
      <c r="B90" s="74" t="s">
        <v>149</v>
      </c>
    </row>
    <row r="91" spans="1:12" x14ac:dyDescent="0.2">
      <c r="B91" s="74" t="s">
        <v>150</v>
      </c>
    </row>
    <row r="92" spans="1:12" x14ac:dyDescent="0.2">
      <c r="B92" s="74" t="s">
        <v>151</v>
      </c>
    </row>
    <row r="93" spans="1:12" x14ac:dyDescent="0.2">
      <c r="B93" s="74"/>
    </row>
    <row r="94" spans="1:12" x14ac:dyDescent="0.2">
      <c r="B94" s="74"/>
    </row>
    <row r="95" spans="1:12" ht="14.25" x14ac:dyDescent="0.2">
      <c r="A95" s="248" t="s">
        <v>295</v>
      </c>
      <c r="B95" s="248"/>
      <c r="C95" s="248"/>
      <c r="D95" s="248"/>
      <c r="E95" s="248"/>
    </row>
    <row r="97" spans="2:9" ht="15.75" x14ac:dyDescent="0.2">
      <c r="B97" s="239" t="s">
        <v>77</v>
      </c>
      <c r="C97" s="239"/>
      <c r="D97" s="239"/>
      <c r="E97" s="239"/>
      <c r="F97" s="239"/>
      <c r="G97" s="239"/>
      <c r="H97" s="239"/>
      <c r="I97" s="239"/>
    </row>
    <row r="98" spans="2:9" ht="15" x14ac:dyDescent="0.2">
      <c r="B98" s="162" t="s">
        <v>68</v>
      </c>
      <c r="C98" s="247" t="s">
        <v>69</v>
      </c>
      <c r="D98" s="247"/>
      <c r="E98" s="247" t="s">
        <v>70</v>
      </c>
      <c r="F98" s="247"/>
      <c r="G98" s="247"/>
      <c r="H98" s="247"/>
      <c r="I98" s="247"/>
    </row>
    <row r="99" spans="2:9" ht="14.25" x14ac:dyDescent="0.2">
      <c r="B99" s="182"/>
      <c r="C99" s="246"/>
      <c r="D99" s="246"/>
      <c r="E99" s="246"/>
      <c r="F99" s="246"/>
      <c r="G99" s="246"/>
      <c r="H99" s="246"/>
      <c r="I99" s="246"/>
    </row>
    <row r="100" spans="2:9" ht="14.25" x14ac:dyDescent="0.2">
      <c r="B100" s="182"/>
      <c r="C100" s="246"/>
      <c r="D100" s="246"/>
      <c r="E100" s="246"/>
      <c r="F100" s="246"/>
      <c r="G100" s="246"/>
      <c r="H100" s="246"/>
      <c r="I100" s="246"/>
    </row>
    <row r="101" spans="2:9" ht="14.25" x14ac:dyDescent="0.2">
      <c r="B101" s="182"/>
      <c r="C101" s="246"/>
      <c r="D101" s="246"/>
      <c r="E101" s="246"/>
      <c r="F101" s="246"/>
      <c r="G101" s="246"/>
      <c r="H101" s="246"/>
      <c r="I101" s="246"/>
    </row>
    <row r="102" spans="2:9" ht="14.25" x14ac:dyDescent="0.2">
      <c r="B102" s="182"/>
      <c r="C102" s="246"/>
      <c r="D102" s="246"/>
      <c r="E102" s="246"/>
      <c r="F102" s="246"/>
      <c r="G102" s="246"/>
      <c r="H102" s="246"/>
      <c r="I102" s="246"/>
    </row>
    <row r="103" spans="2:9" ht="14.25" x14ac:dyDescent="0.2">
      <c r="B103" s="182"/>
      <c r="C103" s="246"/>
      <c r="D103" s="246"/>
      <c r="E103" s="246"/>
      <c r="F103" s="246"/>
      <c r="G103" s="246"/>
      <c r="H103" s="246"/>
      <c r="I103" s="246"/>
    </row>
    <row r="104" spans="2:9" ht="14.25" x14ac:dyDescent="0.2">
      <c r="B104" s="182"/>
      <c r="C104" s="246"/>
      <c r="D104" s="246"/>
      <c r="E104" s="246"/>
      <c r="F104" s="246"/>
      <c r="G104" s="246"/>
      <c r="H104" s="246"/>
      <c r="I104" s="246"/>
    </row>
    <row r="105" spans="2:9" ht="14.25" x14ac:dyDescent="0.2">
      <c r="B105" s="182"/>
      <c r="C105" s="246"/>
      <c r="D105" s="246"/>
      <c r="E105" s="246"/>
      <c r="F105" s="246"/>
      <c r="G105" s="246"/>
      <c r="H105" s="246"/>
      <c r="I105" s="246"/>
    </row>
    <row r="106" spans="2:9" ht="14.25" x14ac:dyDescent="0.2">
      <c r="B106" s="182"/>
      <c r="C106" s="246"/>
      <c r="D106" s="246"/>
      <c r="E106" s="246"/>
      <c r="F106" s="246"/>
      <c r="G106" s="246"/>
      <c r="H106" s="246"/>
      <c r="I106" s="246"/>
    </row>
    <row r="107" spans="2:9" ht="14.25" x14ac:dyDescent="0.2">
      <c r="B107" s="182"/>
      <c r="C107" s="246"/>
      <c r="D107" s="246"/>
      <c r="E107" s="246"/>
      <c r="F107" s="246"/>
      <c r="G107" s="246"/>
      <c r="H107" s="246"/>
      <c r="I107" s="246"/>
    </row>
    <row r="108" spans="2:9" ht="14.25" x14ac:dyDescent="0.2">
      <c r="B108" s="182"/>
      <c r="C108" s="246"/>
      <c r="D108" s="246"/>
      <c r="E108" s="246"/>
      <c r="F108" s="246"/>
      <c r="G108" s="246"/>
      <c r="H108" s="246"/>
      <c r="I108" s="246"/>
    </row>
    <row r="109" spans="2:9" ht="14.25" x14ac:dyDescent="0.2">
      <c r="B109" s="182"/>
      <c r="C109" s="246"/>
      <c r="D109" s="246"/>
      <c r="E109" s="246"/>
      <c r="F109" s="246"/>
      <c r="G109" s="246"/>
      <c r="H109" s="246"/>
      <c r="I109" s="246"/>
    </row>
    <row r="110" spans="2:9" ht="14.25" x14ac:dyDescent="0.2">
      <c r="B110" s="182"/>
      <c r="C110" s="246"/>
      <c r="D110" s="246"/>
      <c r="E110" s="246"/>
      <c r="F110" s="246"/>
      <c r="G110" s="246"/>
      <c r="H110" s="246"/>
      <c r="I110" s="246"/>
    </row>
    <row r="111" spans="2:9" ht="14.25" x14ac:dyDescent="0.2">
      <c r="B111" s="182"/>
      <c r="C111" s="246"/>
      <c r="D111" s="246"/>
      <c r="E111" s="246"/>
      <c r="F111" s="246"/>
      <c r="G111" s="246"/>
      <c r="H111" s="246"/>
      <c r="I111" s="246"/>
    </row>
    <row r="112" spans="2:9" ht="14.25" x14ac:dyDescent="0.2">
      <c r="B112" s="182"/>
      <c r="C112" s="246"/>
      <c r="D112" s="246"/>
      <c r="E112" s="246"/>
      <c r="F112" s="246"/>
      <c r="G112" s="246"/>
      <c r="H112" s="246"/>
      <c r="I112" s="246"/>
    </row>
    <row r="113" spans="2:9" ht="14.25" x14ac:dyDescent="0.2">
      <c r="B113" s="182"/>
      <c r="C113" s="246"/>
      <c r="D113" s="246"/>
      <c r="E113" s="246"/>
      <c r="F113" s="246"/>
      <c r="G113" s="246"/>
      <c r="H113" s="246"/>
      <c r="I113" s="246"/>
    </row>
    <row r="114" spans="2:9" ht="14.25" x14ac:dyDescent="0.2">
      <c r="B114" s="182"/>
      <c r="C114" s="246"/>
      <c r="D114" s="246"/>
      <c r="E114" s="246"/>
      <c r="F114" s="246"/>
      <c r="G114" s="246"/>
      <c r="H114" s="246"/>
      <c r="I114" s="246"/>
    </row>
    <row r="115" spans="2:9" ht="14.25" x14ac:dyDescent="0.2">
      <c r="B115" s="182"/>
      <c r="C115" s="246"/>
      <c r="D115" s="246"/>
      <c r="E115" s="246"/>
      <c r="F115" s="246"/>
      <c r="G115" s="246"/>
      <c r="H115" s="246"/>
      <c r="I115" s="246"/>
    </row>
    <row r="116" spans="2:9" ht="14.25" x14ac:dyDescent="0.2">
      <c r="B116" s="182"/>
      <c r="C116" s="246"/>
      <c r="D116" s="246"/>
      <c r="E116" s="246"/>
      <c r="F116" s="246"/>
      <c r="G116" s="246"/>
      <c r="H116" s="246"/>
      <c r="I116" s="246"/>
    </row>
    <row r="117" spans="2:9" ht="14.25" x14ac:dyDescent="0.2">
      <c r="B117" s="182"/>
      <c r="C117" s="246"/>
      <c r="D117" s="246"/>
      <c r="E117" s="246"/>
      <c r="F117" s="246"/>
      <c r="G117" s="246"/>
      <c r="H117" s="246"/>
      <c r="I117" s="246"/>
    </row>
    <row r="118" spans="2:9" ht="14.25" x14ac:dyDescent="0.2">
      <c r="B118" s="182"/>
      <c r="C118" s="246"/>
      <c r="D118" s="246"/>
      <c r="E118" s="246"/>
      <c r="F118" s="246"/>
      <c r="G118" s="246"/>
      <c r="H118" s="246"/>
      <c r="I118" s="246"/>
    </row>
    <row r="119" spans="2:9" ht="14.25" x14ac:dyDescent="0.2">
      <c r="B119" s="182"/>
      <c r="C119" s="246"/>
      <c r="D119" s="246"/>
      <c r="E119" s="246"/>
      <c r="F119" s="246"/>
      <c r="G119" s="246"/>
      <c r="H119" s="246"/>
      <c r="I119" s="246"/>
    </row>
  </sheetData>
  <sheetProtection algorithmName="SHA-512" hashValue="GypUnMqH8mT6pjsHTeUQ1Eexb0Qnt/JOS2tI0q19nZiVt3p4CJ4+r3SRyBh0Pknxj3/5vrwPCbX4W4iCNl4udg==" saltValue="lhE+9QBtr6cHFqaRz+i7uA==" spinCount="100000" sheet="1" formatRows="0"/>
  <mergeCells count="124">
    <mergeCell ref="B14:L14"/>
    <mergeCell ref="C15:L15"/>
    <mergeCell ref="B17:B18"/>
    <mergeCell ref="E17:F17"/>
    <mergeCell ref="E18:G18"/>
    <mergeCell ref="B13:L13"/>
    <mergeCell ref="A2:L3"/>
    <mergeCell ref="C5:D5"/>
    <mergeCell ref="C8:D8"/>
    <mergeCell ref="C9:D9"/>
    <mergeCell ref="C16:E16"/>
    <mergeCell ref="D27:L27"/>
    <mergeCell ref="B28:B30"/>
    <mergeCell ref="C28:L28"/>
    <mergeCell ref="K29:L29"/>
    <mergeCell ref="K30:L30"/>
    <mergeCell ref="B20:L20"/>
    <mergeCell ref="B21:B22"/>
    <mergeCell ref="E21:F21"/>
    <mergeCell ref="E22:G22"/>
    <mergeCell ref="B23:B27"/>
    <mergeCell ref="C23:L23"/>
    <mergeCell ref="K24:L24"/>
    <mergeCell ref="K25:L25"/>
    <mergeCell ref="K26:L26"/>
    <mergeCell ref="B36:B38"/>
    <mergeCell ref="C37:F38"/>
    <mergeCell ref="H37:L38"/>
    <mergeCell ref="B39:B41"/>
    <mergeCell ref="C40:F41"/>
    <mergeCell ref="H40:L41"/>
    <mergeCell ref="B31:B32"/>
    <mergeCell ref="E32:F32"/>
    <mergeCell ref="K32:L32"/>
    <mergeCell ref="B33:B35"/>
    <mergeCell ref="C33:L33"/>
    <mergeCell ref="K34:L34"/>
    <mergeCell ref="K35:L35"/>
    <mergeCell ref="H51:L51"/>
    <mergeCell ref="H52:L52"/>
    <mergeCell ref="J53:L53"/>
    <mergeCell ref="H54:L54"/>
    <mergeCell ref="G57:L57"/>
    <mergeCell ref="G58:I58"/>
    <mergeCell ref="J58:L58"/>
    <mergeCell ref="B42:B44"/>
    <mergeCell ref="C43:F44"/>
    <mergeCell ref="H43:L44"/>
    <mergeCell ref="B45:L45"/>
    <mergeCell ref="H48:I48"/>
    <mergeCell ref="H49:L49"/>
    <mergeCell ref="C72:D72"/>
    <mergeCell ref="E72:L72"/>
    <mergeCell ref="B74:B75"/>
    <mergeCell ref="C76:D76"/>
    <mergeCell ref="E76:L76"/>
    <mergeCell ref="B77:B79"/>
    <mergeCell ref="C78:F79"/>
    <mergeCell ref="H78:L79"/>
    <mergeCell ref="B59:L59"/>
    <mergeCell ref="C60:L60"/>
    <mergeCell ref="C64:D64"/>
    <mergeCell ref="E64:L64"/>
    <mergeCell ref="C69:D69"/>
    <mergeCell ref="E69:L69"/>
    <mergeCell ref="A95:E95"/>
    <mergeCell ref="B97:I97"/>
    <mergeCell ref="C98:D98"/>
    <mergeCell ref="E98:I98"/>
    <mergeCell ref="C99:D99"/>
    <mergeCell ref="E99:I99"/>
    <mergeCell ref="C100:D100"/>
    <mergeCell ref="B80:L80"/>
    <mergeCell ref="C83:D83"/>
    <mergeCell ref="C84:L84"/>
    <mergeCell ref="C86:L86"/>
    <mergeCell ref="C104:D104"/>
    <mergeCell ref="E104:I104"/>
    <mergeCell ref="C105:D105"/>
    <mergeCell ref="E105:I105"/>
    <mergeCell ref="C106:D106"/>
    <mergeCell ref="E106:I106"/>
    <mergeCell ref="E100:I100"/>
    <mergeCell ref="C101:D101"/>
    <mergeCell ref="E101:I101"/>
    <mergeCell ref="C102:D102"/>
    <mergeCell ref="E102:I102"/>
    <mergeCell ref="C103:D103"/>
    <mergeCell ref="E103:I103"/>
    <mergeCell ref="E110:I110"/>
    <mergeCell ref="C111:D111"/>
    <mergeCell ref="E111:I111"/>
    <mergeCell ref="C112:D112"/>
    <mergeCell ref="E112:I112"/>
    <mergeCell ref="C107:D107"/>
    <mergeCell ref="E107:I107"/>
    <mergeCell ref="C108:D108"/>
    <mergeCell ref="E108:I108"/>
    <mergeCell ref="C109:D109"/>
    <mergeCell ref="E109:I109"/>
    <mergeCell ref="C19:E19"/>
    <mergeCell ref="C119:D119"/>
    <mergeCell ref="E119:I119"/>
    <mergeCell ref="E24:H24"/>
    <mergeCell ref="E25:H25"/>
    <mergeCell ref="E26:H26"/>
    <mergeCell ref="E29:H29"/>
    <mergeCell ref="E30:H30"/>
    <mergeCell ref="E34:H34"/>
    <mergeCell ref="E35:H35"/>
    <mergeCell ref="C81:L81"/>
    <mergeCell ref="C116:D116"/>
    <mergeCell ref="E116:I116"/>
    <mergeCell ref="C117:D117"/>
    <mergeCell ref="E117:I117"/>
    <mergeCell ref="C118:D118"/>
    <mergeCell ref="E118:I118"/>
    <mergeCell ref="C113:D113"/>
    <mergeCell ref="E113:I113"/>
    <mergeCell ref="C114:D114"/>
    <mergeCell ref="E114:I114"/>
    <mergeCell ref="C115:D115"/>
    <mergeCell ref="E115:I115"/>
    <mergeCell ref="C110:D110"/>
  </mergeCells>
  <dataValidations count="8">
    <dataValidation type="date" allowBlank="1" showInputMessage="1" showErrorMessage="1" sqref="C8:D8">
      <formula1>43101</formula1>
      <formula2>80354</formula2>
    </dataValidation>
    <dataValidation type="time" allowBlank="1" showInputMessage="1" showErrorMessage="1" sqref="H8">
      <formula1>0</formula1>
      <formula2>0.999305555555556</formula2>
    </dataValidation>
    <dataValidation type="date" allowBlank="1" showInputMessage="1" showErrorMessage="1" sqref="C16:E16 C19:E19">
      <formula1>43101</formula1>
      <formula2>80354.9993055556</formula2>
    </dataValidation>
    <dataValidation type="whole" allowBlank="1" showInputMessage="1" showErrorMessage="1" sqref="E24:H24">
      <formula1>0</formula1>
      <formula2>10000000000000</formula2>
    </dataValidation>
    <dataValidation type="decimal" allowBlank="1" showInputMessage="1" showErrorMessage="1" sqref="E25:H25 E30:H30">
      <formula1>0</formula1>
      <formula2>1</formula2>
    </dataValidation>
    <dataValidation type="whole" allowBlank="1" showInputMessage="1" showErrorMessage="1" sqref="E29:H29 E34:H34 E35:H35">
      <formula1>0</formula1>
      <formula2>100000000000000</formula2>
    </dataValidation>
    <dataValidation type="date" allowBlank="1" showInputMessage="1" showErrorMessage="1" sqref="C83:D83">
      <formula1>43101</formula1>
      <formula2>80354.9993055556</formula2>
    </dataValidation>
    <dataValidation type="decimal" allowBlank="1" showInputMessage="1" showErrorMessage="1" sqref="E26:H26">
      <formula1>0</formula1>
      <formula2>10000000000000</formula2>
    </dataValidation>
  </dataValidations>
  <printOptions horizontalCentered="1" verticalCentered="1"/>
  <pageMargins left="0.23622047244094491" right="0.23622047244094491" top="0.47" bottom="0.51181102362204722" header="0.31496062992125984" footer="0.31496062992125984"/>
  <pageSetup paperSize="8" fitToHeight="2"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moveWithCells="1">
                  <from>
                    <xdr:col>2</xdr:col>
                    <xdr:colOff>47625</xdr:colOff>
                    <xdr:row>22</xdr:row>
                    <xdr:rowOff>38100</xdr:rowOff>
                  </from>
                  <to>
                    <xdr:col>7</xdr:col>
                    <xdr:colOff>228600</xdr:colOff>
                    <xdr:row>22</xdr:row>
                    <xdr:rowOff>180975</xdr:rowOff>
                  </to>
                </anchor>
              </controlPr>
            </control>
          </mc:Choice>
        </mc:AlternateContent>
        <mc:AlternateContent xmlns:mc="http://schemas.openxmlformats.org/markup-compatibility/2006">
          <mc:Choice Requires="x14">
            <control shapeId="7170" r:id="rId5" name="Drop Down 2">
              <controlPr defaultSize="0" autoLine="0" autoPict="0">
                <anchor moveWithCells="1">
                  <from>
                    <xdr:col>2</xdr:col>
                    <xdr:colOff>9525</xdr:colOff>
                    <xdr:row>27</xdr:row>
                    <xdr:rowOff>47625</xdr:rowOff>
                  </from>
                  <to>
                    <xdr:col>7</xdr:col>
                    <xdr:colOff>190500</xdr:colOff>
                    <xdr:row>28</xdr:row>
                    <xdr:rowOff>0</xdr:rowOff>
                  </to>
                </anchor>
              </controlPr>
            </control>
          </mc:Choice>
        </mc:AlternateContent>
        <mc:AlternateContent xmlns:mc="http://schemas.openxmlformats.org/markup-compatibility/2006">
          <mc:Choice Requires="x14">
            <control shapeId="7171" r:id="rId6" name="Drop Down 3">
              <controlPr defaultSize="0" autoLine="0" autoPict="0">
                <anchor moveWithCells="1">
                  <from>
                    <xdr:col>2</xdr:col>
                    <xdr:colOff>9525</xdr:colOff>
                    <xdr:row>30</xdr:row>
                    <xdr:rowOff>85725</xdr:rowOff>
                  </from>
                  <to>
                    <xdr:col>7</xdr:col>
                    <xdr:colOff>28575</xdr:colOff>
                    <xdr:row>30</xdr:row>
                    <xdr:rowOff>228600</xdr:rowOff>
                  </to>
                </anchor>
              </controlPr>
            </control>
          </mc:Choice>
        </mc:AlternateContent>
        <mc:AlternateContent xmlns:mc="http://schemas.openxmlformats.org/markup-compatibility/2006">
          <mc:Choice Requires="x14">
            <control shapeId="7172" r:id="rId7" name="Drop Down 4">
              <controlPr defaultSize="0" autoLine="0" autoPict="0">
                <anchor moveWithCells="1">
                  <from>
                    <xdr:col>2</xdr:col>
                    <xdr:colOff>9525</xdr:colOff>
                    <xdr:row>32</xdr:row>
                    <xdr:rowOff>47625</xdr:rowOff>
                  </from>
                  <to>
                    <xdr:col>7</xdr:col>
                    <xdr:colOff>190500</xdr:colOff>
                    <xdr:row>32</xdr:row>
                    <xdr:rowOff>190500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28575</xdr:colOff>
                    <xdr:row>20</xdr:row>
                    <xdr:rowOff>0</xdr:rowOff>
                  </from>
                  <to>
                    <xdr:col>2</xdr:col>
                    <xdr:colOff>419100</xdr:colOff>
                    <xdr:row>21</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28575</xdr:colOff>
                    <xdr:row>21</xdr:row>
                    <xdr:rowOff>9525</xdr:rowOff>
                  </from>
                  <to>
                    <xdr:col>2</xdr:col>
                    <xdr:colOff>419100</xdr:colOff>
                    <xdr:row>22</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133350</xdr:colOff>
                    <xdr:row>20</xdr:row>
                    <xdr:rowOff>0</xdr:rowOff>
                  </from>
                  <to>
                    <xdr:col>4</xdr:col>
                    <xdr:colOff>561975</xdr:colOff>
                    <xdr:row>21</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4</xdr:col>
                    <xdr:colOff>133350</xdr:colOff>
                    <xdr:row>21</xdr:row>
                    <xdr:rowOff>0</xdr:rowOff>
                  </from>
                  <to>
                    <xdr:col>4</xdr:col>
                    <xdr:colOff>561975</xdr:colOff>
                    <xdr:row>21</xdr:row>
                    <xdr:rowOff>180975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8</xdr:col>
                    <xdr:colOff>152400</xdr:colOff>
                    <xdr:row>20</xdr:row>
                    <xdr:rowOff>0</xdr:rowOff>
                  </from>
                  <to>
                    <xdr:col>8</xdr:col>
                    <xdr:colOff>542925</xdr:colOff>
                    <xdr:row>21</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76200</xdr:colOff>
                    <xdr:row>4</xdr:row>
                    <xdr:rowOff>0</xdr:rowOff>
                  </from>
                  <to>
                    <xdr:col>1</xdr:col>
                    <xdr:colOff>495300</xdr:colOff>
                    <xdr:row>5</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0</xdr:col>
                    <xdr:colOff>76200</xdr:colOff>
                    <xdr:row>4</xdr:row>
                    <xdr:rowOff>9525</xdr:rowOff>
                  </from>
                  <to>
                    <xdr:col>1</xdr:col>
                    <xdr:colOff>561975</xdr:colOff>
                    <xdr:row>5</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76200</xdr:colOff>
                    <xdr:row>5</xdr:row>
                    <xdr:rowOff>0</xdr:rowOff>
                  </from>
                  <to>
                    <xdr:col>1</xdr:col>
                    <xdr:colOff>561975</xdr:colOff>
                    <xdr:row>6</xdr:row>
                    <xdr:rowOff>28575</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2</xdr:col>
                    <xdr:colOff>57150</xdr:colOff>
                    <xdr:row>60</xdr:row>
                    <xdr:rowOff>0</xdr:rowOff>
                  </from>
                  <to>
                    <xdr:col>2</xdr:col>
                    <xdr:colOff>438150</xdr:colOff>
                    <xdr:row>61</xdr:row>
                    <xdr:rowOff>28575</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2</xdr:col>
                    <xdr:colOff>57150</xdr:colOff>
                    <xdr:row>61</xdr:row>
                    <xdr:rowOff>0</xdr:rowOff>
                  </from>
                  <to>
                    <xdr:col>2</xdr:col>
                    <xdr:colOff>438150</xdr:colOff>
                    <xdr:row>62</xdr:row>
                    <xdr:rowOff>9525</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2</xdr:col>
                    <xdr:colOff>47625</xdr:colOff>
                    <xdr:row>73</xdr:row>
                    <xdr:rowOff>0</xdr:rowOff>
                  </from>
                  <to>
                    <xdr:col>2</xdr:col>
                    <xdr:colOff>428625</xdr:colOff>
                    <xdr:row>74</xdr:row>
                    <xdr:rowOff>19050</xdr:rowOff>
                  </to>
                </anchor>
              </controlPr>
            </control>
          </mc:Choice>
        </mc:AlternateContent>
        <mc:AlternateContent xmlns:mc="http://schemas.openxmlformats.org/markup-compatibility/2006">
          <mc:Choice Requires="x14">
            <control shapeId="7186" r:id="rId19" name="Check Box 18">
              <controlPr defaultSize="0" autoFill="0" autoLine="0" autoPict="0">
                <anchor moveWithCells="1">
                  <from>
                    <xdr:col>4</xdr:col>
                    <xdr:colOff>581025</xdr:colOff>
                    <xdr:row>60</xdr:row>
                    <xdr:rowOff>0</xdr:rowOff>
                  </from>
                  <to>
                    <xdr:col>5</xdr:col>
                    <xdr:colOff>247650</xdr:colOff>
                    <xdr:row>61</xdr:row>
                    <xdr:rowOff>28575</xdr:rowOff>
                  </to>
                </anchor>
              </controlPr>
            </control>
          </mc:Choice>
        </mc:AlternateContent>
        <mc:AlternateContent xmlns:mc="http://schemas.openxmlformats.org/markup-compatibility/2006">
          <mc:Choice Requires="x14">
            <control shapeId="7187" r:id="rId20" name="Check Box 19">
              <controlPr defaultSize="0" autoFill="0" autoLine="0" autoPict="0">
                <anchor moveWithCells="1">
                  <from>
                    <xdr:col>4</xdr:col>
                    <xdr:colOff>581025</xdr:colOff>
                    <xdr:row>60</xdr:row>
                    <xdr:rowOff>152400</xdr:rowOff>
                  </from>
                  <to>
                    <xdr:col>5</xdr:col>
                    <xdr:colOff>247650</xdr:colOff>
                    <xdr:row>62</xdr:row>
                    <xdr:rowOff>19050</xdr:rowOff>
                  </to>
                </anchor>
              </controlPr>
            </control>
          </mc:Choice>
        </mc:AlternateContent>
        <mc:AlternateContent xmlns:mc="http://schemas.openxmlformats.org/markup-compatibility/2006">
          <mc:Choice Requires="x14">
            <control shapeId="7188" r:id="rId21" name="Check Box 20">
              <controlPr defaultSize="0" autoFill="0" autoLine="0" autoPict="0">
                <anchor moveWithCells="1">
                  <from>
                    <xdr:col>4</xdr:col>
                    <xdr:colOff>581025</xdr:colOff>
                    <xdr:row>61</xdr:row>
                    <xdr:rowOff>142875</xdr:rowOff>
                  </from>
                  <to>
                    <xdr:col>5</xdr:col>
                    <xdr:colOff>247650</xdr:colOff>
                    <xdr:row>63</xdr:row>
                    <xdr:rowOff>0</xdr:rowOff>
                  </to>
                </anchor>
              </controlPr>
            </control>
          </mc:Choice>
        </mc:AlternateContent>
        <mc:AlternateContent xmlns:mc="http://schemas.openxmlformats.org/markup-compatibility/2006">
          <mc:Choice Requires="x14">
            <control shapeId="7189" r:id="rId22" name="Check Box 21">
              <controlPr defaultSize="0" autoFill="0" autoLine="0" autoPict="0">
                <anchor moveWithCells="1">
                  <from>
                    <xdr:col>4</xdr:col>
                    <xdr:colOff>581025</xdr:colOff>
                    <xdr:row>72</xdr:row>
                    <xdr:rowOff>161925</xdr:rowOff>
                  </from>
                  <to>
                    <xdr:col>5</xdr:col>
                    <xdr:colOff>247650</xdr:colOff>
                    <xdr:row>74</xdr:row>
                    <xdr:rowOff>38100</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4</xdr:col>
                    <xdr:colOff>581025</xdr:colOff>
                    <xdr:row>73</xdr:row>
                    <xdr:rowOff>152400</xdr:rowOff>
                  </from>
                  <to>
                    <xdr:col>5</xdr:col>
                    <xdr:colOff>247650</xdr:colOff>
                    <xdr:row>75</xdr:row>
                    <xdr:rowOff>9525</xdr:rowOff>
                  </to>
                </anchor>
              </controlPr>
            </control>
          </mc:Choice>
        </mc:AlternateContent>
        <mc:AlternateContent xmlns:mc="http://schemas.openxmlformats.org/markup-compatibility/2006">
          <mc:Choice Requires="x14">
            <control shapeId="7191" r:id="rId24" name="Check Box 23">
              <controlPr defaultSize="0" autoFill="0" autoLine="0" autoPict="0">
                <anchor moveWithCells="1">
                  <from>
                    <xdr:col>4</xdr:col>
                    <xdr:colOff>581025</xdr:colOff>
                    <xdr:row>69</xdr:row>
                    <xdr:rowOff>0</xdr:rowOff>
                  </from>
                  <to>
                    <xdr:col>5</xdr:col>
                    <xdr:colOff>247650</xdr:colOff>
                    <xdr:row>70</xdr:row>
                    <xdr:rowOff>57150</xdr:rowOff>
                  </to>
                </anchor>
              </controlPr>
            </control>
          </mc:Choice>
        </mc:AlternateContent>
        <mc:AlternateContent xmlns:mc="http://schemas.openxmlformats.org/markup-compatibility/2006">
          <mc:Choice Requires="x14">
            <control shapeId="7192" r:id="rId25" name="Check Box 24">
              <controlPr defaultSize="0" autoFill="0" autoLine="0" autoPict="0">
                <anchor moveWithCells="1">
                  <from>
                    <xdr:col>2</xdr:col>
                    <xdr:colOff>47625</xdr:colOff>
                    <xdr:row>69</xdr:row>
                    <xdr:rowOff>0</xdr:rowOff>
                  </from>
                  <to>
                    <xdr:col>2</xdr:col>
                    <xdr:colOff>428625</xdr:colOff>
                    <xdr:row>70</xdr:row>
                    <xdr:rowOff>57150</xdr:rowOff>
                  </to>
                </anchor>
              </controlPr>
            </control>
          </mc:Choice>
        </mc:AlternateContent>
        <mc:AlternateContent xmlns:mc="http://schemas.openxmlformats.org/markup-compatibility/2006">
          <mc:Choice Requires="x14">
            <control shapeId="7193" r:id="rId26" name="Check Box 25">
              <controlPr defaultSize="0" autoFill="0" autoLine="0" autoPict="0">
                <anchor moveWithCells="1">
                  <from>
                    <xdr:col>2</xdr:col>
                    <xdr:colOff>47625</xdr:colOff>
                    <xdr:row>63</xdr:row>
                    <xdr:rowOff>161925</xdr:rowOff>
                  </from>
                  <to>
                    <xdr:col>2</xdr:col>
                    <xdr:colOff>285750</xdr:colOff>
                    <xdr:row>65</xdr:row>
                    <xdr:rowOff>9525</xdr:rowOff>
                  </to>
                </anchor>
              </controlPr>
            </control>
          </mc:Choice>
        </mc:AlternateContent>
        <mc:AlternateContent xmlns:mc="http://schemas.openxmlformats.org/markup-compatibility/2006">
          <mc:Choice Requires="x14">
            <control shapeId="7194" r:id="rId27" name="Check Box 26">
              <controlPr defaultSize="0" autoFill="0" autoLine="0" autoPict="0">
                <anchor moveWithCells="1">
                  <from>
                    <xdr:col>2</xdr:col>
                    <xdr:colOff>47625</xdr:colOff>
                    <xdr:row>65</xdr:row>
                    <xdr:rowOff>180975</xdr:rowOff>
                  </from>
                  <to>
                    <xdr:col>2</xdr:col>
                    <xdr:colOff>285750</xdr:colOff>
                    <xdr:row>67</xdr:row>
                    <xdr:rowOff>9525</xdr:rowOff>
                  </to>
                </anchor>
              </controlPr>
            </control>
          </mc:Choice>
        </mc:AlternateContent>
        <mc:AlternateContent xmlns:mc="http://schemas.openxmlformats.org/markup-compatibility/2006">
          <mc:Choice Requires="x14">
            <control shapeId="7195" r:id="rId28" name="Check Box 27">
              <controlPr defaultSize="0" autoFill="0" autoLine="0" autoPict="0">
                <anchor moveWithCells="1">
                  <from>
                    <xdr:col>2</xdr:col>
                    <xdr:colOff>47625</xdr:colOff>
                    <xdr:row>64</xdr:row>
                    <xdr:rowOff>180975</xdr:rowOff>
                  </from>
                  <to>
                    <xdr:col>2</xdr:col>
                    <xdr:colOff>285750</xdr:colOff>
                    <xdr:row>66</xdr:row>
                    <xdr:rowOff>9525</xdr:rowOff>
                  </to>
                </anchor>
              </controlPr>
            </control>
          </mc:Choice>
        </mc:AlternateContent>
        <mc:AlternateContent xmlns:mc="http://schemas.openxmlformats.org/markup-compatibility/2006">
          <mc:Choice Requires="x14">
            <control shapeId="7196" r:id="rId29" name="Check Box 28">
              <controlPr defaultSize="0" autoFill="0" autoLine="0" autoPict="0">
                <anchor moveWithCells="1">
                  <from>
                    <xdr:col>9</xdr:col>
                    <xdr:colOff>171450</xdr:colOff>
                    <xdr:row>66</xdr:row>
                    <xdr:rowOff>171450</xdr:rowOff>
                  </from>
                  <to>
                    <xdr:col>9</xdr:col>
                    <xdr:colOff>371475</xdr:colOff>
                    <xdr:row>68</xdr:row>
                    <xdr:rowOff>0</xdr:rowOff>
                  </to>
                </anchor>
              </controlPr>
            </control>
          </mc:Choice>
        </mc:AlternateContent>
        <mc:AlternateContent xmlns:mc="http://schemas.openxmlformats.org/markup-compatibility/2006">
          <mc:Choice Requires="x14">
            <control shapeId="7197" r:id="rId30" name="Check Box 29">
              <controlPr defaultSize="0" autoFill="0" autoLine="0" autoPict="0">
                <anchor moveWithCells="1">
                  <from>
                    <xdr:col>4</xdr:col>
                    <xdr:colOff>581025</xdr:colOff>
                    <xdr:row>64</xdr:row>
                    <xdr:rowOff>0</xdr:rowOff>
                  </from>
                  <to>
                    <xdr:col>5</xdr:col>
                    <xdr:colOff>104775</xdr:colOff>
                    <xdr:row>65</xdr:row>
                    <xdr:rowOff>19050</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9</xdr:col>
                    <xdr:colOff>171450</xdr:colOff>
                    <xdr:row>64</xdr:row>
                    <xdr:rowOff>0</xdr:rowOff>
                  </from>
                  <to>
                    <xdr:col>9</xdr:col>
                    <xdr:colOff>361950</xdr:colOff>
                    <xdr:row>65</xdr:row>
                    <xdr:rowOff>19050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9</xdr:col>
                    <xdr:colOff>171450</xdr:colOff>
                    <xdr:row>64</xdr:row>
                    <xdr:rowOff>171450</xdr:rowOff>
                  </from>
                  <to>
                    <xdr:col>9</xdr:col>
                    <xdr:colOff>371475</xdr:colOff>
                    <xdr:row>66</xdr:row>
                    <xdr:rowOff>0</xdr:rowOff>
                  </to>
                </anchor>
              </controlPr>
            </control>
          </mc:Choice>
        </mc:AlternateContent>
        <mc:AlternateContent xmlns:mc="http://schemas.openxmlformats.org/markup-compatibility/2006">
          <mc:Choice Requires="x14">
            <control shapeId="7200" r:id="rId33" name="Check Box 32">
              <controlPr defaultSize="0" autoFill="0" autoLine="0" autoPict="0">
                <anchor moveWithCells="1">
                  <from>
                    <xdr:col>9</xdr:col>
                    <xdr:colOff>171450</xdr:colOff>
                    <xdr:row>65</xdr:row>
                    <xdr:rowOff>171450</xdr:rowOff>
                  </from>
                  <to>
                    <xdr:col>9</xdr:col>
                    <xdr:colOff>371475</xdr:colOff>
                    <xdr:row>67</xdr:row>
                    <xdr:rowOff>0</xdr:rowOff>
                  </to>
                </anchor>
              </controlPr>
            </control>
          </mc:Choice>
        </mc:AlternateContent>
        <mc:AlternateContent xmlns:mc="http://schemas.openxmlformats.org/markup-compatibility/2006">
          <mc:Choice Requires="x14">
            <control shapeId="7201" r:id="rId34" name="Check Box 33">
              <controlPr defaultSize="0" autoFill="0" autoLine="0" autoPict="0">
                <anchor moveWithCells="1">
                  <from>
                    <xdr:col>9</xdr:col>
                    <xdr:colOff>161925</xdr:colOff>
                    <xdr:row>60</xdr:row>
                    <xdr:rowOff>0</xdr:rowOff>
                  </from>
                  <to>
                    <xdr:col>9</xdr:col>
                    <xdr:colOff>581025</xdr:colOff>
                    <xdr:row>61</xdr:row>
                    <xdr:rowOff>19050</xdr:rowOff>
                  </to>
                </anchor>
              </controlPr>
            </control>
          </mc:Choice>
        </mc:AlternateContent>
        <mc:AlternateContent xmlns:mc="http://schemas.openxmlformats.org/markup-compatibility/2006">
          <mc:Choice Requires="x14">
            <control shapeId="7202" r:id="rId35" name="Check Box 34">
              <controlPr defaultSize="0" autoFill="0" autoLine="0" autoPict="0">
                <anchor moveWithCells="1">
                  <from>
                    <xdr:col>9</xdr:col>
                    <xdr:colOff>161925</xdr:colOff>
                    <xdr:row>61</xdr:row>
                    <xdr:rowOff>0</xdr:rowOff>
                  </from>
                  <to>
                    <xdr:col>9</xdr:col>
                    <xdr:colOff>581025</xdr:colOff>
                    <xdr:row>62</xdr:row>
                    <xdr:rowOff>0</xdr:rowOff>
                  </to>
                </anchor>
              </controlPr>
            </control>
          </mc:Choice>
        </mc:AlternateContent>
        <mc:AlternateContent xmlns:mc="http://schemas.openxmlformats.org/markup-compatibility/2006">
          <mc:Choice Requires="x14">
            <control shapeId="7203" r:id="rId36" name="Check Box 35">
              <controlPr defaultSize="0" autoFill="0" autoLine="0" autoPict="0">
                <anchor moveWithCells="1">
                  <from>
                    <xdr:col>2</xdr:col>
                    <xdr:colOff>57150</xdr:colOff>
                    <xdr:row>46</xdr:row>
                    <xdr:rowOff>0</xdr:rowOff>
                  </from>
                  <to>
                    <xdr:col>2</xdr:col>
                    <xdr:colOff>495300</xdr:colOff>
                    <xdr:row>47</xdr:row>
                    <xdr:rowOff>9525</xdr:rowOff>
                  </to>
                </anchor>
              </controlPr>
            </control>
          </mc:Choice>
        </mc:AlternateContent>
        <mc:AlternateContent xmlns:mc="http://schemas.openxmlformats.org/markup-compatibility/2006">
          <mc:Choice Requires="x14">
            <control shapeId="7204" r:id="rId37" name="Check Box 36">
              <controlPr defaultSize="0" autoFill="0" autoLine="0" autoPict="0">
                <anchor moveWithCells="1">
                  <from>
                    <xdr:col>2</xdr:col>
                    <xdr:colOff>57150</xdr:colOff>
                    <xdr:row>48</xdr:row>
                    <xdr:rowOff>0</xdr:rowOff>
                  </from>
                  <to>
                    <xdr:col>2</xdr:col>
                    <xdr:colOff>476250</xdr:colOff>
                    <xdr:row>49</xdr:row>
                    <xdr:rowOff>0</xdr:rowOff>
                  </to>
                </anchor>
              </controlPr>
            </control>
          </mc:Choice>
        </mc:AlternateContent>
        <mc:AlternateContent xmlns:mc="http://schemas.openxmlformats.org/markup-compatibility/2006">
          <mc:Choice Requires="x14">
            <control shapeId="7205" r:id="rId38" name="Check Box 37">
              <controlPr defaultSize="0" autoFill="0" autoLine="0" autoPict="0">
                <anchor moveWithCells="1">
                  <from>
                    <xdr:col>5</xdr:col>
                    <xdr:colOff>447675</xdr:colOff>
                    <xdr:row>48</xdr:row>
                    <xdr:rowOff>9525</xdr:rowOff>
                  </from>
                  <to>
                    <xdr:col>7</xdr:col>
                    <xdr:colOff>276225</xdr:colOff>
                    <xdr:row>49</xdr:row>
                    <xdr:rowOff>19050</xdr:rowOff>
                  </to>
                </anchor>
              </controlPr>
            </control>
          </mc:Choice>
        </mc:AlternateContent>
        <mc:AlternateContent xmlns:mc="http://schemas.openxmlformats.org/markup-compatibility/2006">
          <mc:Choice Requires="x14">
            <control shapeId="7206" r:id="rId39" name="Check Box 38">
              <controlPr defaultSize="0" autoFill="0" autoLine="0" autoPict="0">
                <anchor moveWithCells="1">
                  <from>
                    <xdr:col>5</xdr:col>
                    <xdr:colOff>447675</xdr:colOff>
                    <xdr:row>49</xdr:row>
                    <xdr:rowOff>9525</xdr:rowOff>
                  </from>
                  <to>
                    <xdr:col>7</xdr:col>
                    <xdr:colOff>276225</xdr:colOff>
                    <xdr:row>50</xdr:row>
                    <xdr:rowOff>47625</xdr:rowOff>
                  </to>
                </anchor>
              </controlPr>
            </control>
          </mc:Choice>
        </mc:AlternateContent>
        <mc:AlternateContent xmlns:mc="http://schemas.openxmlformats.org/markup-compatibility/2006">
          <mc:Choice Requires="x14">
            <control shapeId="7207" r:id="rId40" name="Check Box 39">
              <controlPr defaultSize="0" autoFill="0" autoLine="0" autoPict="0">
                <anchor moveWithCells="1">
                  <from>
                    <xdr:col>2</xdr:col>
                    <xdr:colOff>47625</xdr:colOff>
                    <xdr:row>72</xdr:row>
                    <xdr:rowOff>0</xdr:rowOff>
                  </from>
                  <to>
                    <xdr:col>2</xdr:col>
                    <xdr:colOff>428625</xdr:colOff>
                    <xdr:row>73</xdr:row>
                    <xdr:rowOff>38100</xdr:rowOff>
                  </to>
                </anchor>
              </controlPr>
            </control>
          </mc:Choice>
        </mc:AlternateContent>
        <mc:AlternateContent xmlns:mc="http://schemas.openxmlformats.org/markup-compatibility/2006">
          <mc:Choice Requires="x14">
            <control shapeId="7208" r:id="rId41" name="Check Box 40">
              <controlPr defaultSize="0" autoFill="0" autoLine="0" autoPict="0">
                <anchor moveWithCells="1">
                  <from>
                    <xdr:col>4</xdr:col>
                    <xdr:colOff>581025</xdr:colOff>
                    <xdr:row>72</xdr:row>
                    <xdr:rowOff>9525</xdr:rowOff>
                  </from>
                  <to>
                    <xdr:col>5</xdr:col>
                    <xdr:colOff>247650</xdr:colOff>
                    <xdr:row>73</xdr:row>
                    <xdr:rowOff>38100</xdr:rowOff>
                  </to>
                </anchor>
              </controlPr>
            </control>
          </mc:Choice>
        </mc:AlternateContent>
        <mc:AlternateContent xmlns:mc="http://schemas.openxmlformats.org/markup-compatibility/2006">
          <mc:Choice Requires="x14">
            <control shapeId="7209" r:id="rId42" name="Check Box 41">
              <controlPr defaultSize="0" autoFill="0" autoLine="0" autoPict="0">
                <anchor moveWithCells="1">
                  <from>
                    <xdr:col>2</xdr:col>
                    <xdr:colOff>47625</xdr:colOff>
                    <xdr:row>66</xdr:row>
                    <xdr:rowOff>180975</xdr:rowOff>
                  </from>
                  <to>
                    <xdr:col>2</xdr:col>
                    <xdr:colOff>285750</xdr:colOff>
                    <xdr:row>68</xdr:row>
                    <xdr:rowOff>9525</xdr:rowOff>
                  </to>
                </anchor>
              </controlPr>
            </control>
          </mc:Choice>
        </mc:AlternateContent>
        <mc:AlternateContent xmlns:mc="http://schemas.openxmlformats.org/markup-compatibility/2006">
          <mc:Choice Requires="x14">
            <control shapeId="7210" r:id="rId43" name="Check Box 42">
              <controlPr defaultSize="0" autoFill="0" autoLine="0" autoPict="0">
                <anchor moveWithCells="1">
                  <from>
                    <xdr:col>2</xdr:col>
                    <xdr:colOff>57150</xdr:colOff>
                    <xdr:row>55</xdr:row>
                    <xdr:rowOff>133350</xdr:rowOff>
                  </from>
                  <to>
                    <xdr:col>2</xdr:col>
                    <xdr:colOff>495300</xdr:colOff>
                    <xdr:row>56</xdr:row>
                    <xdr:rowOff>171450</xdr:rowOff>
                  </to>
                </anchor>
              </controlPr>
            </control>
          </mc:Choice>
        </mc:AlternateContent>
        <mc:AlternateContent xmlns:mc="http://schemas.openxmlformats.org/markup-compatibility/2006">
          <mc:Choice Requires="x14">
            <control shapeId="7211" r:id="rId44" name="Check Box 43">
              <controlPr defaultSize="0" autoFill="0" autoLine="0" autoPict="0">
                <anchor moveWithCells="1">
                  <from>
                    <xdr:col>2</xdr:col>
                    <xdr:colOff>57150</xdr:colOff>
                    <xdr:row>49</xdr:row>
                    <xdr:rowOff>161925</xdr:rowOff>
                  </from>
                  <to>
                    <xdr:col>2</xdr:col>
                    <xdr:colOff>476250</xdr:colOff>
                    <xdr:row>51</xdr:row>
                    <xdr:rowOff>19050</xdr:rowOff>
                  </to>
                </anchor>
              </controlPr>
            </control>
          </mc:Choice>
        </mc:AlternateContent>
        <mc:AlternateContent xmlns:mc="http://schemas.openxmlformats.org/markup-compatibility/2006">
          <mc:Choice Requires="x14">
            <control shapeId="7212" r:id="rId45" name="Check Box 44">
              <controlPr defaultSize="0" autoFill="0" autoLine="0" autoPict="0">
                <anchor moveWithCells="1">
                  <from>
                    <xdr:col>2</xdr:col>
                    <xdr:colOff>57150</xdr:colOff>
                    <xdr:row>54</xdr:row>
                    <xdr:rowOff>133350</xdr:rowOff>
                  </from>
                  <to>
                    <xdr:col>2</xdr:col>
                    <xdr:colOff>495300</xdr:colOff>
                    <xdr:row>55</xdr:row>
                    <xdr:rowOff>171450</xdr:rowOff>
                  </to>
                </anchor>
              </controlPr>
            </control>
          </mc:Choice>
        </mc:AlternateContent>
        <mc:AlternateContent xmlns:mc="http://schemas.openxmlformats.org/markup-compatibility/2006">
          <mc:Choice Requires="x14">
            <control shapeId="7213" r:id="rId46" name="Check Box 45">
              <controlPr defaultSize="0" autoFill="0" autoLine="0" autoPict="0">
                <anchor moveWithCells="1">
                  <from>
                    <xdr:col>2</xdr:col>
                    <xdr:colOff>57150</xdr:colOff>
                    <xdr:row>51</xdr:row>
                    <xdr:rowOff>104775</xdr:rowOff>
                  </from>
                  <to>
                    <xdr:col>2</xdr:col>
                    <xdr:colOff>552450</xdr:colOff>
                    <xdr:row>53</xdr:row>
                    <xdr:rowOff>38100</xdr:rowOff>
                  </to>
                </anchor>
              </controlPr>
            </control>
          </mc:Choice>
        </mc:AlternateContent>
        <mc:AlternateContent xmlns:mc="http://schemas.openxmlformats.org/markup-compatibility/2006">
          <mc:Choice Requires="x14">
            <control shapeId="7214" r:id="rId47" name="Check Box 46">
              <controlPr defaultSize="0" autoFill="0" autoLine="0" autoPict="0">
                <anchor moveWithCells="1">
                  <from>
                    <xdr:col>2</xdr:col>
                    <xdr:colOff>57150</xdr:colOff>
                    <xdr:row>52</xdr:row>
                    <xdr:rowOff>142875</xdr:rowOff>
                  </from>
                  <to>
                    <xdr:col>2</xdr:col>
                    <xdr:colOff>495300</xdr:colOff>
                    <xdr:row>54</xdr:row>
                    <xdr:rowOff>9525</xdr:rowOff>
                  </to>
                </anchor>
              </controlPr>
            </control>
          </mc:Choice>
        </mc:AlternateContent>
        <mc:AlternateContent xmlns:mc="http://schemas.openxmlformats.org/markup-compatibility/2006">
          <mc:Choice Requires="x14">
            <control shapeId="7215" r:id="rId48" name="Check Box 47">
              <controlPr defaultSize="0" autoFill="0" autoLine="0" autoPict="0">
                <anchor moveWithCells="1">
                  <from>
                    <xdr:col>2</xdr:col>
                    <xdr:colOff>57150</xdr:colOff>
                    <xdr:row>53</xdr:row>
                    <xdr:rowOff>142875</xdr:rowOff>
                  </from>
                  <to>
                    <xdr:col>2</xdr:col>
                    <xdr:colOff>495300</xdr:colOff>
                    <xdr:row>55</xdr:row>
                    <xdr:rowOff>0</xdr:rowOff>
                  </to>
                </anchor>
              </controlPr>
            </control>
          </mc:Choice>
        </mc:AlternateContent>
        <mc:AlternateContent xmlns:mc="http://schemas.openxmlformats.org/markup-compatibility/2006">
          <mc:Choice Requires="x14">
            <control shapeId="7216" r:id="rId49" name="Check Box 48">
              <controlPr defaultSize="0" autoFill="0" autoLine="0" autoPict="0">
                <anchor moveWithCells="1">
                  <from>
                    <xdr:col>2</xdr:col>
                    <xdr:colOff>47625</xdr:colOff>
                    <xdr:row>70</xdr:row>
                    <xdr:rowOff>0</xdr:rowOff>
                  </from>
                  <to>
                    <xdr:col>2</xdr:col>
                    <xdr:colOff>428625</xdr:colOff>
                    <xdr:row>71</xdr:row>
                    <xdr:rowOff>0</xdr:rowOff>
                  </to>
                </anchor>
              </controlPr>
            </control>
          </mc:Choice>
        </mc:AlternateContent>
        <mc:AlternateContent xmlns:mc="http://schemas.openxmlformats.org/markup-compatibility/2006">
          <mc:Choice Requires="x14">
            <control shapeId="7217" r:id="rId50" name="Check Box 49">
              <controlPr defaultSize="0" autoFill="0" autoLine="0" autoPict="0">
                <anchor moveWithCells="1">
                  <from>
                    <xdr:col>4</xdr:col>
                    <xdr:colOff>581025</xdr:colOff>
                    <xdr:row>70</xdr:row>
                    <xdr:rowOff>0</xdr:rowOff>
                  </from>
                  <to>
                    <xdr:col>5</xdr:col>
                    <xdr:colOff>247650</xdr:colOff>
                    <xdr:row>71</xdr:row>
                    <xdr:rowOff>19050</xdr:rowOff>
                  </to>
                </anchor>
              </controlPr>
            </control>
          </mc:Choice>
        </mc:AlternateContent>
        <mc:AlternateContent xmlns:mc="http://schemas.openxmlformats.org/markup-compatibility/2006">
          <mc:Choice Requires="x14">
            <control shapeId="7218" r:id="rId51" name="Check Box 50">
              <controlPr defaultSize="0" autoFill="0" autoLine="0" autoPict="0">
                <anchor moveWithCells="1">
                  <from>
                    <xdr:col>5</xdr:col>
                    <xdr:colOff>447675</xdr:colOff>
                    <xdr:row>51</xdr:row>
                    <xdr:rowOff>0</xdr:rowOff>
                  </from>
                  <to>
                    <xdr:col>7</xdr:col>
                    <xdr:colOff>285750</xdr:colOff>
                    <xdr:row>52</xdr:row>
                    <xdr:rowOff>38100</xdr:rowOff>
                  </to>
                </anchor>
              </controlPr>
            </control>
          </mc:Choice>
        </mc:AlternateContent>
        <mc:AlternateContent xmlns:mc="http://schemas.openxmlformats.org/markup-compatibility/2006">
          <mc:Choice Requires="x14">
            <control shapeId="7219" r:id="rId52" name="Check Box 51">
              <controlPr defaultSize="0" autoFill="0" autoLine="0" autoPict="0">
                <anchor moveWithCells="1">
                  <from>
                    <xdr:col>5</xdr:col>
                    <xdr:colOff>447675</xdr:colOff>
                    <xdr:row>50</xdr:row>
                    <xdr:rowOff>0</xdr:rowOff>
                  </from>
                  <to>
                    <xdr:col>7</xdr:col>
                    <xdr:colOff>266700</xdr:colOff>
                    <xdr:row>51</xdr:row>
                    <xdr:rowOff>66675</xdr:rowOff>
                  </to>
                </anchor>
              </controlPr>
            </control>
          </mc:Choice>
        </mc:AlternateContent>
        <mc:AlternateContent xmlns:mc="http://schemas.openxmlformats.org/markup-compatibility/2006">
          <mc:Choice Requires="x14">
            <control shapeId="7220" r:id="rId53" name="Check Box 52">
              <controlPr defaultSize="0" autoFill="0" autoLine="0" autoPict="0">
                <anchor moveWithCells="1">
                  <from>
                    <xdr:col>9</xdr:col>
                    <xdr:colOff>171450</xdr:colOff>
                    <xdr:row>68</xdr:row>
                    <xdr:rowOff>161925</xdr:rowOff>
                  </from>
                  <to>
                    <xdr:col>9</xdr:col>
                    <xdr:colOff>647700</xdr:colOff>
                    <xdr:row>70</xdr:row>
                    <xdr:rowOff>28575</xdr:rowOff>
                  </to>
                </anchor>
              </controlPr>
            </control>
          </mc:Choice>
        </mc:AlternateContent>
        <mc:AlternateContent xmlns:mc="http://schemas.openxmlformats.org/markup-compatibility/2006">
          <mc:Choice Requires="x14">
            <control shapeId="7221" r:id="rId54" name="Check Box 53">
              <controlPr defaultSize="0" autoFill="0" autoLine="0" autoPict="0">
                <anchor moveWithCells="1">
                  <from>
                    <xdr:col>9</xdr:col>
                    <xdr:colOff>171450</xdr:colOff>
                    <xdr:row>69</xdr:row>
                    <xdr:rowOff>161925</xdr:rowOff>
                  </from>
                  <to>
                    <xdr:col>9</xdr:col>
                    <xdr:colOff>647700</xdr:colOff>
                    <xdr:row>71</xdr:row>
                    <xdr:rowOff>28575</xdr:rowOff>
                  </to>
                </anchor>
              </controlPr>
            </control>
          </mc:Choice>
        </mc:AlternateContent>
        <mc:AlternateContent xmlns:mc="http://schemas.openxmlformats.org/markup-compatibility/2006">
          <mc:Choice Requires="x14">
            <control shapeId="7222" r:id="rId55" name="Check Box 54">
              <controlPr defaultSize="0" autoFill="0" autoLine="0" autoPict="0">
                <anchor moveWithCells="1">
                  <from>
                    <xdr:col>2</xdr:col>
                    <xdr:colOff>57150</xdr:colOff>
                    <xdr:row>44</xdr:row>
                    <xdr:rowOff>142875</xdr:rowOff>
                  </from>
                  <to>
                    <xdr:col>2</xdr:col>
                    <xdr:colOff>495300</xdr:colOff>
                    <xdr:row>46</xdr:row>
                    <xdr:rowOff>0</xdr:rowOff>
                  </to>
                </anchor>
              </controlPr>
            </control>
          </mc:Choice>
        </mc:AlternateContent>
        <mc:AlternateContent xmlns:mc="http://schemas.openxmlformats.org/markup-compatibility/2006">
          <mc:Choice Requires="x14">
            <control shapeId="7223" r:id="rId56" name="Check Box 55">
              <controlPr defaultSize="0" autoFill="0" autoLine="0" autoPict="0">
                <anchor moveWithCells="1">
                  <from>
                    <xdr:col>3</xdr:col>
                    <xdr:colOff>1924050</xdr:colOff>
                    <xdr:row>44</xdr:row>
                    <xdr:rowOff>142875</xdr:rowOff>
                  </from>
                  <to>
                    <xdr:col>4</xdr:col>
                    <xdr:colOff>76200</xdr:colOff>
                    <xdr:row>46</xdr:row>
                    <xdr:rowOff>9525</xdr:rowOff>
                  </to>
                </anchor>
              </controlPr>
            </control>
          </mc:Choice>
        </mc:AlternateContent>
        <mc:AlternateContent xmlns:mc="http://schemas.openxmlformats.org/markup-compatibility/2006">
          <mc:Choice Requires="x14">
            <control shapeId="7224" r:id="rId57" name="Check Box 56">
              <controlPr defaultSize="0" autoFill="0" autoLine="0" autoPict="0">
                <anchor moveWithCells="1">
                  <from>
                    <xdr:col>4</xdr:col>
                    <xdr:colOff>581025</xdr:colOff>
                    <xdr:row>64</xdr:row>
                    <xdr:rowOff>171450</xdr:rowOff>
                  </from>
                  <to>
                    <xdr:col>5</xdr:col>
                    <xdr:colOff>95250</xdr:colOff>
                    <xdr:row>66</xdr:row>
                    <xdr:rowOff>19050</xdr:rowOff>
                  </to>
                </anchor>
              </controlPr>
            </control>
          </mc:Choice>
        </mc:AlternateContent>
        <mc:AlternateContent xmlns:mc="http://schemas.openxmlformats.org/markup-compatibility/2006">
          <mc:Choice Requires="x14">
            <control shapeId="7225" r:id="rId58" name="Check Box 57">
              <controlPr defaultSize="0" autoFill="0" autoLine="0" autoPict="0">
                <anchor moveWithCells="1">
                  <from>
                    <xdr:col>4</xdr:col>
                    <xdr:colOff>581025</xdr:colOff>
                    <xdr:row>65</xdr:row>
                    <xdr:rowOff>171450</xdr:rowOff>
                  </from>
                  <to>
                    <xdr:col>5</xdr:col>
                    <xdr:colOff>95250</xdr:colOff>
                    <xdr:row>67</xdr:row>
                    <xdr:rowOff>19050</xdr:rowOff>
                  </to>
                </anchor>
              </controlPr>
            </control>
          </mc:Choice>
        </mc:AlternateContent>
        <mc:AlternateContent xmlns:mc="http://schemas.openxmlformats.org/markup-compatibility/2006">
          <mc:Choice Requires="x14">
            <control shapeId="7226" r:id="rId59" name="Check Box 58">
              <controlPr defaultSize="0" autoFill="0" autoLine="0" autoPict="0">
                <anchor moveWithCells="1">
                  <from>
                    <xdr:col>4</xdr:col>
                    <xdr:colOff>581025</xdr:colOff>
                    <xdr:row>66</xdr:row>
                    <xdr:rowOff>171450</xdr:rowOff>
                  </from>
                  <to>
                    <xdr:col>5</xdr:col>
                    <xdr:colOff>95250</xdr:colOff>
                    <xdr:row>68</xdr:row>
                    <xdr:rowOff>19050</xdr:rowOff>
                  </to>
                </anchor>
              </controlPr>
            </control>
          </mc:Choice>
        </mc:AlternateContent>
        <mc:AlternateContent xmlns:mc="http://schemas.openxmlformats.org/markup-compatibility/2006">
          <mc:Choice Requires="x14">
            <control shapeId="7227" r:id="rId60" name="Check Box 59">
              <controlPr defaultSize="0" autoFill="0" autoLine="0" autoPict="0">
                <anchor moveWithCells="1">
                  <from>
                    <xdr:col>2</xdr:col>
                    <xdr:colOff>9525</xdr:colOff>
                    <xdr:row>16</xdr:row>
                    <xdr:rowOff>0</xdr:rowOff>
                  </from>
                  <to>
                    <xdr:col>2</xdr:col>
                    <xdr:colOff>400050</xdr:colOff>
                    <xdr:row>17</xdr:row>
                    <xdr:rowOff>0</xdr:rowOff>
                  </to>
                </anchor>
              </controlPr>
            </control>
          </mc:Choice>
        </mc:AlternateContent>
        <mc:AlternateContent xmlns:mc="http://schemas.openxmlformats.org/markup-compatibility/2006">
          <mc:Choice Requires="x14">
            <control shapeId="7228" r:id="rId61" name="Check Box 60">
              <controlPr defaultSize="0" autoFill="0" autoLine="0" autoPict="0">
                <anchor moveWithCells="1">
                  <from>
                    <xdr:col>4</xdr:col>
                    <xdr:colOff>133350</xdr:colOff>
                    <xdr:row>16</xdr:row>
                    <xdr:rowOff>9525</xdr:rowOff>
                  </from>
                  <to>
                    <xdr:col>4</xdr:col>
                    <xdr:colOff>561975</xdr:colOff>
                    <xdr:row>17</xdr:row>
                    <xdr:rowOff>9525</xdr:rowOff>
                  </to>
                </anchor>
              </controlPr>
            </control>
          </mc:Choice>
        </mc:AlternateContent>
        <mc:AlternateContent xmlns:mc="http://schemas.openxmlformats.org/markup-compatibility/2006">
          <mc:Choice Requires="x14">
            <control shapeId="7229" r:id="rId62" name="Check Box 61">
              <controlPr defaultSize="0" autoFill="0" autoLine="0" autoPict="0">
                <anchor moveWithCells="1">
                  <from>
                    <xdr:col>4</xdr:col>
                    <xdr:colOff>133350</xdr:colOff>
                    <xdr:row>17</xdr:row>
                    <xdr:rowOff>0</xdr:rowOff>
                  </from>
                  <to>
                    <xdr:col>4</xdr:col>
                    <xdr:colOff>561975</xdr:colOff>
                    <xdr:row>17</xdr:row>
                    <xdr:rowOff>171450</xdr:rowOff>
                  </to>
                </anchor>
              </controlPr>
            </control>
          </mc:Choice>
        </mc:AlternateContent>
        <mc:AlternateContent xmlns:mc="http://schemas.openxmlformats.org/markup-compatibility/2006">
          <mc:Choice Requires="x14">
            <control shapeId="7230" r:id="rId63" name="Check Box 62">
              <controlPr defaultSize="0" autoFill="0" autoLine="0" autoPict="0">
                <anchor moveWithCells="1">
                  <from>
                    <xdr:col>2</xdr:col>
                    <xdr:colOff>9525</xdr:colOff>
                    <xdr:row>17</xdr:row>
                    <xdr:rowOff>0</xdr:rowOff>
                  </from>
                  <to>
                    <xdr:col>2</xdr:col>
                    <xdr:colOff>400050</xdr:colOff>
                    <xdr:row>18</xdr:row>
                    <xdr:rowOff>0</xdr:rowOff>
                  </to>
                </anchor>
              </controlPr>
            </control>
          </mc:Choice>
        </mc:AlternateContent>
        <mc:AlternateContent xmlns:mc="http://schemas.openxmlformats.org/markup-compatibility/2006">
          <mc:Choice Requires="x14">
            <control shapeId="7234" r:id="rId64" name="Check Box 66">
              <controlPr defaultSize="0" autoFill="0" autoLine="0" autoPict="0">
                <anchor moveWithCells="1">
                  <from>
                    <xdr:col>8</xdr:col>
                    <xdr:colOff>981075</xdr:colOff>
                    <xdr:row>23</xdr:row>
                    <xdr:rowOff>0</xdr:rowOff>
                  </from>
                  <to>
                    <xdr:col>9</xdr:col>
                    <xdr:colOff>600075</xdr:colOff>
                    <xdr:row>24</xdr:row>
                    <xdr:rowOff>19050</xdr:rowOff>
                  </to>
                </anchor>
              </controlPr>
            </control>
          </mc:Choice>
        </mc:AlternateContent>
        <mc:AlternateContent xmlns:mc="http://schemas.openxmlformats.org/markup-compatibility/2006">
          <mc:Choice Requires="x14">
            <control shapeId="7235" r:id="rId65" name="Check Box 67">
              <controlPr defaultSize="0" autoFill="0" autoLine="0" autoPict="0">
                <anchor moveWithCells="1">
                  <from>
                    <xdr:col>8</xdr:col>
                    <xdr:colOff>981075</xdr:colOff>
                    <xdr:row>24</xdr:row>
                    <xdr:rowOff>0</xdr:rowOff>
                  </from>
                  <to>
                    <xdr:col>9</xdr:col>
                    <xdr:colOff>609600</xdr:colOff>
                    <xdr:row>25</xdr:row>
                    <xdr:rowOff>19050</xdr:rowOff>
                  </to>
                </anchor>
              </controlPr>
            </control>
          </mc:Choice>
        </mc:AlternateContent>
        <mc:AlternateContent xmlns:mc="http://schemas.openxmlformats.org/markup-compatibility/2006">
          <mc:Choice Requires="x14">
            <control shapeId="7236" r:id="rId66" name="Check Box 68">
              <controlPr defaultSize="0" autoFill="0" autoLine="0" autoPict="0">
                <anchor moveWithCells="1">
                  <from>
                    <xdr:col>8</xdr:col>
                    <xdr:colOff>981075</xdr:colOff>
                    <xdr:row>25</xdr:row>
                    <xdr:rowOff>0</xdr:rowOff>
                  </from>
                  <to>
                    <xdr:col>9</xdr:col>
                    <xdr:colOff>609600</xdr:colOff>
                    <xdr:row>26</xdr:row>
                    <xdr:rowOff>19050</xdr:rowOff>
                  </to>
                </anchor>
              </controlPr>
            </control>
          </mc:Choice>
        </mc:AlternateContent>
        <mc:AlternateContent xmlns:mc="http://schemas.openxmlformats.org/markup-compatibility/2006">
          <mc:Choice Requires="x14">
            <control shapeId="7237" r:id="rId67" name="Check Box 69">
              <controlPr defaultSize="0" autoFill="0" autoLine="0" autoPict="0">
                <anchor moveWithCells="1">
                  <from>
                    <xdr:col>10</xdr:col>
                    <xdr:colOff>390525</xdr:colOff>
                    <xdr:row>23</xdr:row>
                    <xdr:rowOff>0</xdr:rowOff>
                  </from>
                  <to>
                    <xdr:col>11</xdr:col>
                    <xdr:colOff>447675</xdr:colOff>
                    <xdr:row>24</xdr:row>
                    <xdr:rowOff>19050</xdr:rowOff>
                  </to>
                </anchor>
              </controlPr>
            </control>
          </mc:Choice>
        </mc:AlternateContent>
        <mc:AlternateContent xmlns:mc="http://schemas.openxmlformats.org/markup-compatibility/2006">
          <mc:Choice Requires="x14">
            <control shapeId="7238" r:id="rId68" name="Check Box 70">
              <controlPr defaultSize="0" autoFill="0" autoLine="0" autoPict="0">
                <anchor moveWithCells="1">
                  <from>
                    <xdr:col>10</xdr:col>
                    <xdr:colOff>390525</xdr:colOff>
                    <xdr:row>24</xdr:row>
                    <xdr:rowOff>0</xdr:rowOff>
                  </from>
                  <to>
                    <xdr:col>11</xdr:col>
                    <xdr:colOff>457200</xdr:colOff>
                    <xdr:row>25</xdr:row>
                    <xdr:rowOff>19050</xdr:rowOff>
                  </to>
                </anchor>
              </controlPr>
            </control>
          </mc:Choice>
        </mc:AlternateContent>
        <mc:AlternateContent xmlns:mc="http://schemas.openxmlformats.org/markup-compatibility/2006">
          <mc:Choice Requires="x14">
            <control shapeId="7239" r:id="rId69" name="Check Box 71">
              <controlPr defaultSize="0" autoFill="0" autoLine="0" autoPict="0">
                <anchor moveWithCells="1">
                  <from>
                    <xdr:col>10</xdr:col>
                    <xdr:colOff>390525</xdr:colOff>
                    <xdr:row>25</xdr:row>
                    <xdr:rowOff>0</xdr:rowOff>
                  </from>
                  <to>
                    <xdr:col>11</xdr:col>
                    <xdr:colOff>447675</xdr:colOff>
                    <xdr:row>26</xdr:row>
                    <xdr:rowOff>19050</xdr:rowOff>
                  </to>
                </anchor>
              </controlPr>
            </control>
          </mc:Choice>
        </mc:AlternateContent>
        <mc:AlternateContent xmlns:mc="http://schemas.openxmlformats.org/markup-compatibility/2006">
          <mc:Choice Requires="x14">
            <control shapeId="7240" r:id="rId70" name="Check Box 72">
              <controlPr defaultSize="0" autoFill="0" autoLine="0" autoPict="0">
                <anchor moveWithCells="1">
                  <from>
                    <xdr:col>8</xdr:col>
                    <xdr:colOff>981075</xdr:colOff>
                    <xdr:row>28</xdr:row>
                    <xdr:rowOff>19050</xdr:rowOff>
                  </from>
                  <to>
                    <xdr:col>9</xdr:col>
                    <xdr:colOff>590550</xdr:colOff>
                    <xdr:row>29</xdr:row>
                    <xdr:rowOff>38100</xdr:rowOff>
                  </to>
                </anchor>
              </controlPr>
            </control>
          </mc:Choice>
        </mc:AlternateContent>
        <mc:AlternateContent xmlns:mc="http://schemas.openxmlformats.org/markup-compatibility/2006">
          <mc:Choice Requires="x14">
            <control shapeId="7241" r:id="rId71" name="Check Box 73">
              <controlPr defaultSize="0" autoFill="0" autoLine="0" autoPict="0">
                <anchor moveWithCells="1">
                  <from>
                    <xdr:col>8</xdr:col>
                    <xdr:colOff>981075</xdr:colOff>
                    <xdr:row>29</xdr:row>
                    <xdr:rowOff>19050</xdr:rowOff>
                  </from>
                  <to>
                    <xdr:col>9</xdr:col>
                    <xdr:colOff>600075</xdr:colOff>
                    <xdr:row>30</xdr:row>
                    <xdr:rowOff>9525</xdr:rowOff>
                  </to>
                </anchor>
              </controlPr>
            </control>
          </mc:Choice>
        </mc:AlternateContent>
        <mc:AlternateContent xmlns:mc="http://schemas.openxmlformats.org/markup-compatibility/2006">
          <mc:Choice Requires="x14">
            <control shapeId="7242" r:id="rId72" name="Check Box 74">
              <controlPr defaultSize="0" autoFill="0" autoLine="0" autoPict="0">
                <anchor moveWithCells="1">
                  <from>
                    <xdr:col>10</xdr:col>
                    <xdr:colOff>390525</xdr:colOff>
                    <xdr:row>28</xdr:row>
                    <xdr:rowOff>19050</xdr:rowOff>
                  </from>
                  <to>
                    <xdr:col>11</xdr:col>
                    <xdr:colOff>447675</xdr:colOff>
                    <xdr:row>29</xdr:row>
                    <xdr:rowOff>38100</xdr:rowOff>
                  </to>
                </anchor>
              </controlPr>
            </control>
          </mc:Choice>
        </mc:AlternateContent>
        <mc:AlternateContent xmlns:mc="http://schemas.openxmlformats.org/markup-compatibility/2006">
          <mc:Choice Requires="x14">
            <control shapeId="7243" r:id="rId73" name="Check Box 75">
              <controlPr defaultSize="0" autoFill="0" autoLine="0" autoPict="0">
                <anchor moveWithCells="1">
                  <from>
                    <xdr:col>10</xdr:col>
                    <xdr:colOff>390525</xdr:colOff>
                    <xdr:row>29</xdr:row>
                    <xdr:rowOff>19050</xdr:rowOff>
                  </from>
                  <to>
                    <xdr:col>11</xdr:col>
                    <xdr:colOff>457200</xdr:colOff>
                    <xdr:row>30</xdr:row>
                    <xdr:rowOff>9525</xdr:rowOff>
                  </to>
                </anchor>
              </controlPr>
            </control>
          </mc:Choice>
        </mc:AlternateContent>
        <mc:AlternateContent xmlns:mc="http://schemas.openxmlformats.org/markup-compatibility/2006">
          <mc:Choice Requires="x14">
            <control shapeId="7244" r:id="rId74" name="Check Box 76">
              <controlPr defaultSize="0" autoFill="0" autoLine="0" autoPict="0">
                <anchor moveWithCells="1">
                  <from>
                    <xdr:col>8</xdr:col>
                    <xdr:colOff>990600</xdr:colOff>
                    <xdr:row>31</xdr:row>
                    <xdr:rowOff>19050</xdr:rowOff>
                  </from>
                  <to>
                    <xdr:col>9</xdr:col>
                    <xdr:colOff>590550</xdr:colOff>
                    <xdr:row>32</xdr:row>
                    <xdr:rowOff>9525</xdr:rowOff>
                  </to>
                </anchor>
              </controlPr>
            </control>
          </mc:Choice>
        </mc:AlternateContent>
        <mc:AlternateContent xmlns:mc="http://schemas.openxmlformats.org/markup-compatibility/2006">
          <mc:Choice Requires="x14">
            <control shapeId="7245" r:id="rId75" name="Check Box 77">
              <controlPr defaultSize="0" autoFill="0" autoLine="0" autoPict="0">
                <anchor moveWithCells="1">
                  <from>
                    <xdr:col>10</xdr:col>
                    <xdr:colOff>390525</xdr:colOff>
                    <xdr:row>31</xdr:row>
                    <xdr:rowOff>19050</xdr:rowOff>
                  </from>
                  <to>
                    <xdr:col>11</xdr:col>
                    <xdr:colOff>438150</xdr:colOff>
                    <xdr:row>32</xdr:row>
                    <xdr:rowOff>9525</xdr:rowOff>
                  </to>
                </anchor>
              </controlPr>
            </control>
          </mc:Choice>
        </mc:AlternateContent>
        <mc:AlternateContent xmlns:mc="http://schemas.openxmlformats.org/markup-compatibility/2006">
          <mc:Choice Requires="x14">
            <control shapeId="7246" r:id="rId76" name="Check Box 78">
              <controlPr defaultSize="0" autoFill="0" autoLine="0" autoPict="0">
                <anchor moveWithCells="1">
                  <from>
                    <xdr:col>8</xdr:col>
                    <xdr:colOff>990600</xdr:colOff>
                    <xdr:row>33</xdr:row>
                    <xdr:rowOff>76200</xdr:rowOff>
                  </from>
                  <to>
                    <xdr:col>9</xdr:col>
                    <xdr:colOff>600075</xdr:colOff>
                    <xdr:row>34</xdr:row>
                    <xdr:rowOff>28575</xdr:rowOff>
                  </to>
                </anchor>
              </controlPr>
            </control>
          </mc:Choice>
        </mc:AlternateContent>
        <mc:AlternateContent xmlns:mc="http://schemas.openxmlformats.org/markup-compatibility/2006">
          <mc:Choice Requires="x14">
            <control shapeId="7247" r:id="rId77" name="Check Box 79">
              <controlPr defaultSize="0" autoFill="0" autoLine="0" autoPict="0">
                <anchor moveWithCells="1">
                  <from>
                    <xdr:col>8</xdr:col>
                    <xdr:colOff>990600</xdr:colOff>
                    <xdr:row>34</xdr:row>
                    <xdr:rowOff>47625</xdr:rowOff>
                  </from>
                  <to>
                    <xdr:col>9</xdr:col>
                    <xdr:colOff>609600</xdr:colOff>
                    <xdr:row>34</xdr:row>
                    <xdr:rowOff>247650</xdr:rowOff>
                  </to>
                </anchor>
              </controlPr>
            </control>
          </mc:Choice>
        </mc:AlternateContent>
        <mc:AlternateContent xmlns:mc="http://schemas.openxmlformats.org/markup-compatibility/2006">
          <mc:Choice Requires="x14">
            <control shapeId="7248" r:id="rId78" name="Check Box 80">
              <controlPr defaultSize="0" autoFill="0" autoLine="0" autoPict="0">
                <anchor moveWithCells="1">
                  <from>
                    <xdr:col>10</xdr:col>
                    <xdr:colOff>390525</xdr:colOff>
                    <xdr:row>33</xdr:row>
                    <xdr:rowOff>76200</xdr:rowOff>
                  </from>
                  <to>
                    <xdr:col>11</xdr:col>
                    <xdr:colOff>438150</xdr:colOff>
                    <xdr:row>34</xdr:row>
                    <xdr:rowOff>28575</xdr:rowOff>
                  </to>
                </anchor>
              </controlPr>
            </control>
          </mc:Choice>
        </mc:AlternateContent>
        <mc:AlternateContent xmlns:mc="http://schemas.openxmlformats.org/markup-compatibility/2006">
          <mc:Choice Requires="x14">
            <control shapeId="7249" r:id="rId79" name="Check Box 81">
              <controlPr defaultSize="0" autoFill="0" autoLine="0" autoPict="0">
                <anchor moveWithCells="1">
                  <from>
                    <xdr:col>10</xdr:col>
                    <xdr:colOff>390525</xdr:colOff>
                    <xdr:row>34</xdr:row>
                    <xdr:rowOff>66675</xdr:rowOff>
                  </from>
                  <to>
                    <xdr:col>11</xdr:col>
                    <xdr:colOff>447675</xdr:colOff>
                    <xdr:row>35</xdr:row>
                    <xdr:rowOff>9525</xdr:rowOff>
                  </to>
                </anchor>
              </controlPr>
            </control>
          </mc:Choice>
        </mc:AlternateContent>
        <mc:AlternateContent xmlns:mc="http://schemas.openxmlformats.org/markup-compatibility/2006">
          <mc:Choice Requires="x14">
            <control shapeId="7250" r:id="rId80" name="Check Box 82">
              <controlPr defaultSize="0" autoFill="0" autoLine="0" autoPict="0">
                <anchor moveWithCells="1">
                  <from>
                    <xdr:col>2</xdr:col>
                    <xdr:colOff>352425</xdr:colOff>
                    <xdr:row>35</xdr:row>
                    <xdr:rowOff>19050</xdr:rowOff>
                  </from>
                  <to>
                    <xdr:col>2</xdr:col>
                    <xdr:colOff>561975</xdr:colOff>
                    <xdr:row>35</xdr:row>
                    <xdr:rowOff>228600</xdr:rowOff>
                  </to>
                </anchor>
              </controlPr>
            </control>
          </mc:Choice>
        </mc:AlternateContent>
        <mc:AlternateContent xmlns:mc="http://schemas.openxmlformats.org/markup-compatibility/2006">
          <mc:Choice Requires="x14">
            <control shapeId="7251" r:id="rId81" name="Check Box 83">
              <controlPr defaultSize="0" autoFill="0" autoLine="0" autoPict="0">
                <anchor moveWithCells="1">
                  <from>
                    <xdr:col>3</xdr:col>
                    <xdr:colOff>790575</xdr:colOff>
                    <xdr:row>35</xdr:row>
                    <xdr:rowOff>57150</xdr:rowOff>
                  </from>
                  <to>
                    <xdr:col>3</xdr:col>
                    <xdr:colOff>1066800</xdr:colOff>
                    <xdr:row>35</xdr:row>
                    <xdr:rowOff>228600</xdr:rowOff>
                  </to>
                </anchor>
              </controlPr>
            </control>
          </mc:Choice>
        </mc:AlternateContent>
        <mc:AlternateContent xmlns:mc="http://schemas.openxmlformats.org/markup-compatibility/2006">
          <mc:Choice Requires="x14">
            <control shapeId="7252" r:id="rId82" name="Check Box 84">
              <controlPr defaultSize="0" autoFill="0" autoLine="0" autoPict="0">
                <anchor moveWithCells="1">
                  <from>
                    <xdr:col>9</xdr:col>
                    <xdr:colOff>666750</xdr:colOff>
                    <xdr:row>35</xdr:row>
                    <xdr:rowOff>38100</xdr:rowOff>
                  </from>
                  <to>
                    <xdr:col>10</xdr:col>
                    <xdr:colOff>0</xdr:colOff>
                    <xdr:row>35</xdr:row>
                    <xdr:rowOff>228600</xdr:rowOff>
                  </to>
                </anchor>
              </controlPr>
            </control>
          </mc:Choice>
        </mc:AlternateContent>
        <mc:AlternateContent xmlns:mc="http://schemas.openxmlformats.org/markup-compatibility/2006">
          <mc:Choice Requires="x14">
            <control shapeId="7253" r:id="rId83" name="Check Box 85">
              <controlPr defaultSize="0" autoFill="0" autoLine="0" autoPict="0">
                <anchor moveWithCells="1">
                  <from>
                    <xdr:col>2</xdr:col>
                    <xdr:colOff>333375</xdr:colOff>
                    <xdr:row>38</xdr:row>
                    <xdr:rowOff>0</xdr:rowOff>
                  </from>
                  <to>
                    <xdr:col>3</xdr:col>
                    <xdr:colOff>228600</xdr:colOff>
                    <xdr:row>39</xdr:row>
                    <xdr:rowOff>9525</xdr:rowOff>
                  </to>
                </anchor>
              </controlPr>
            </control>
          </mc:Choice>
        </mc:AlternateContent>
        <mc:AlternateContent xmlns:mc="http://schemas.openxmlformats.org/markup-compatibility/2006">
          <mc:Choice Requires="x14">
            <control shapeId="7254" r:id="rId84" name="Check Box 86">
              <controlPr defaultSize="0" autoFill="0" autoLine="0" autoPict="0">
                <anchor moveWithCells="1">
                  <from>
                    <xdr:col>3</xdr:col>
                    <xdr:colOff>1905000</xdr:colOff>
                    <xdr:row>37</xdr:row>
                    <xdr:rowOff>352425</xdr:rowOff>
                  </from>
                  <to>
                    <xdr:col>4</xdr:col>
                    <xdr:colOff>342900</xdr:colOff>
                    <xdr:row>39</xdr:row>
                    <xdr:rowOff>0</xdr:rowOff>
                  </to>
                </anchor>
              </controlPr>
            </control>
          </mc:Choice>
        </mc:AlternateContent>
        <mc:AlternateContent xmlns:mc="http://schemas.openxmlformats.org/markup-compatibility/2006">
          <mc:Choice Requires="x14">
            <control shapeId="7255" r:id="rId85" name="Check Box 87">
              <controlPr defaultSize="0" autoFill="0" autoLine="0" autoPict="0">
                <anchor moveWithCells="1">
                  <from>
                    <xdr:col>2</xdr:col>
                    <xdr:colOff>342900</xdr:colOff>
                    <xdr:row>40</xdr:row>
                    <xdr:rowOff>171450</xdr:rowOff>
                  </from>
                  <to>
                    <xdr:col>3</xdr:col>
                    <xdr:colOff>238125</xdr:colOff>
                    <xdr:row>42</xdr:row>
                    <xdr:rowOff>0</xdr:rowOff>
                  </to>
                </anchor>
              </controlPr>
            </control>
          </mc:Choice>
        </mc:AlternateContent>
        <mc:AlternateContent xmlns:mc="http://schemas.openxmlformats.org/markup-compatibility/2006">
          <mc:Choice Requires="x14">
            <control shapeId="7256" r:id="rId86" name="Check Box 88">
              <controlPr defaultSize="0" autoFill="0" autoLine="0" autoPict="0">
                <anchor moveWithCells="1">
                  <from>
                    <xdr:col>3</xdr:col>
                    <xdr:colOff>1905000</xdr:colOff>
                    <xdr:row>40</xdr:row>
                    <xdr:rowOff>161925</xdr:rowOff>
                  </from>
                  <to>
                    <xdr:col>4</xdr:col>
                    <xdr:colOff>342900</xdr:colOff>
                    <xdr:row>41</xdr:row>
                    <xdr:rowOff>180975</xdr:rowOff>
                  </to>
                </anchor>
              </controlPr>
            </control>
          </mc:Choice>
        </mc:AlternateContent>
        <mc:AlternateContent xmlns:mc="http://schemas.openxmlformats.org/markup-compatibility/2006">
          <mc:Choice Requires="x14">
            <control shapeId="7257" r:id="rId87" name="Check Box 89">
              <controlPr defaultSize="0" autoFill="0" autoLine="0" autoPict="0">
                <anchor moveWithCells="1">
                  <from>
                    <xdr:col>2</xdr:col>
                    <xdr:colOff>57150</xdr:colOff>
                    <xdr:row>57</xdr:row>
                    <xdr:rowOff>76200</xdr:rowOff>
                  </from>
                  <to>
                    <xdr:col>3</xdr:col>
                    <xdr:colOff>0</xdr:colOff>
                    <xdr:row>57</xdr:row>
                    <xdr:rowOff>276225</xdr:rowOff>
                  </to>
                </anchor>
              </controlPr>
            </control>
          </mc:Choice>
        </mc:AlternateContent>
        <mc:AlternateContent xmlns:mc="http://schemas.openxmlformats.org/markup-compatibility/2006">
          <mc:Choice Requires="x14">
            <control shapeId="7258" r:id="rId88" name="Check Box 90">
              <controlPr defaultSize="0" autoFill="0" autoLine="0" autoPict="0">
                <anchor moveWithCells="1">
                  <from>
                    <xdr:col>3</xdr:col>
                    <xdr:colOff>1924050</xdr:colOff>
                    <xdr:row>57</xdr:row>
                    <xdr:rowOff>66675</xdr:rowOff>
                  </from>
                  <to>
                    <xdr:col>4</xdr:col>
                    <xdr:colOff>352425</xdr:colOff>
                    <xdr:row>57</xdr:row>
                    <xdr:rowOff>257175</xdr:rowOff>
                  </to>
                </anchor>
              </controlPr>
            </control>
          </mc:Choice>
        </mc:AlternateContent>
        <mc:AlternateContent xmlns:mc="http://schemas.openxmlformats.org/markup-compatibility/2006">
          <mc:Choice Requires="x14">
            <control shapeId="7259" r:id="rId89" name="Check Box 91">
              <controlPr defaultSize="0" autoFill="0" autoLine="0" autoPict="0">
                <anchor moveWithCells="1">
                  <from>
                    <xdr:col>2</xdr:col>
                    <xdr:colOff>342900</xdr:colOff>
                    <xdr:row>76</xdr:row>
                    <xdr:rowOff>0</xdr:rowOff>
                  </from>
                  <to>
                    <xdr:col>2</xdr:col>
                    <xdr:colOff>723900</xdr:colOff>
                    <xdr:row>77</xdr:row>
                    <xdr:rowOff>9525</xdr:rowOff>
                  </to>
                </anchor>
              </controlPr>
            </control>
          </mc:Choice>
        </mc:AlternateContent>
        <mc:AlternateContent xmlns:mc="http://schemas.openxmlformats.org/markup-compatibility/2006">
          <mc:Choice Requires="x14">
            <control shapeId="7260" r:id="rId90" name="Check Box 92">
              <controlPr defaultSize="0" autoFill="0" autoLine="0" autoPict="0">
                <anchor moveWithCells="1">
                  <from>
                    <xdr:col>3</xdr:col>
                    <xdr:colOff>1914525</xdr:colOff>
                    <xdr:row>76</xdr:row>
                    <xdr:rowOff>0</xdr:rowOff>
                  </from>
                  <to>
                    <xdr:col>4</xdr:col>
                    <xdr:colOff>0</xdr:colOff>
                    <xdr:row>77</xdr:row>
                    <xdr:rowOff>9525</xdr:rowOff>
                  </to>
                </anchor>
              </controlPr>
            </control>
          </mc:Choice>
        </mc:AlternateContent>
        <mc:AlternateContent xmlns:mc="http://schemas.openxmlformats.org/markup-compatibility/2006">
          <mc:Choice Requires="x14">
            <control shapeId="7261" r:id="rId91" name="Check Box 93">
              <controlPr defaultSize="0" autoFill="0" autoLine="0" autoPict="0">
                <anchor moveWithCells="1">
                  <from>
                    <xdr:col>2</xdr:col>
                    <xdr:colOff>342900</xdr:colOff>
                    <xdr:row>81</xdr:row>
                    <xdr:rowOff>57150</xdr:rowOff>
                  </from>
                  <to>
                    <xdr:col>2</xdr:col>
                    <xdr:colOff>723900</xdr:colOff>
                    <xdr:row>81</xdr:row>
                    <xdr:rowOff>266700</xdr:rowOff>
                  </to>
                </anchor>
              </controlPr>
            </control>
          </mc:Choice>
        </mc:AlternateContent>
        <mc:AlternateContent xmlns:mc="http://schemas.openxmlformats.org/markup-compatibility/2006">
          <mc:Choice Requires="x14">
            <control shapeId="7262" r:id="rId92" name="Check Box 94">
              <controlPr defaultSize="0" autoFill="0" autoLine="0" autoPict="0">
                <anchor moveWithCells="1">
                  <from>
                    <xdr:col>3</xdr:col>
                    <xdr:colOff>1914525</xdr:colOff>
                    <xdr:row>81</xdr:row>
                    <xdr:rowOff>66675</xdr:rowOff>
                  </from>
                  <to>
                    <xdr:col>4</xdr:col>
                    <xdr:colOff>0</xdr:colOff>
                    <xdr:row>81</xdr:row>
                    <xdr:rowOff>276225</xdr:rowOff>
                  </to>
                </anchor>
              </controlPr>
            </control>
          </mc:Choice>
        </mc:AlternateContent>
        <mc:AlternateContent xmlns:mc="http://schemas.openxmlformats.org/markup-compatibility/2006">
          <mc:Choice Requires="x14">
            <control shapeId="7263" r:id="rId93" name="Check Box 95">
              <controlPr defaultSize="0" autoFill="0" autoLine="0" autoPict="0">
                <anchor moveWithCells="1">
                  <from>
                    <xdr:col>2</xdr:col>
                    <xdr:colOff>342900</xdr:colOff>
                    <xdr:row>84</xdr:row>
                    <xdr:rowOff>38100</xdr:rowOff>
                  </from>
                  <to>
                    <xdr:col>2</xdr:col>
                    <xdr:colOff>723900</xdr:colOff>
                    <xdr:row>84</xdr:row>
                    <xdr:rowOff>142875</xdr:rowOff>
                  </to>
                </anchor>
              </controlPr>
            </control>
          </mc:Choice>
        </mc:AlternateContent>
        <mc:AlternateContent xmlns:mc="http://schemas.openxmlformats.org/markup-compatibility/2006">
          <mc:Choice Requires="x14">
            <control shapeId="7264" r:id="rId94" name="Check Box 96">
              <controlPr defaultSize="0" autoFill="0" autoLine="0" autoPict="0">
                <anchor moveWithCells="1">
                  <from>
                    <xdr:col>3</xdr:col>
                    <xdr:colOff>1914525</xdr:colOff>
                    <xdr:row>84</xdr:row>
                    <xdr:rowOff>28575</xdr:rowOff>
                  </from>
                  <to>
                    <xdr:col>4</xdr:col>
                    <xdr:colOff>0</xdr:colOff>
                    <xdr:row>84</xdr:row>
                    <xdr:rowOff>142875</xdr:rowOff>
                  </to>
                </anchor>
              </controlPr>
            </control>
          </mc:Choice>
        </mc:AlternateContent>
        <mc:AlternateContent xmlns:mc="http://schemas.openxmlformats.org/markup-compatibility/2006">
          <mc:Choice Requires="x14">
            <control shapeId="7271" r:id="rId95" name="Check Box 103">
              <controlPr defaultSize="0" autoFill="0" autoLine="0" autoPict="0">
                <anchor moveWithCells="1">
                  <from>
                    <xdr:col>0</xdr:col>
                    <xdr:colOff>76200</xdr:colOff>
                    <xdr:row>4</xdr:row>
                    <xdr:rowOff>0</xdr:rowOff>
                  </from>
                  <to>
                    <xdr:col>1</xdr:col>
                    <xdr:colOff>495300</xdr:colOff>
                    <xdr:row>5</xdr:row>
                    <xdr:rowOff>28575</xdr:rowOff>
                  </to>
                </anchor>
              </controlPr>
            </control>
          </mc:Choice>
        </mc:AlternateContent>
        <mc:AlternateContent xmlns:mc="http://schemas.openxmlformats.org/markup-compatibility/2006">
          <mc:Choice Requires="x14">
            <control shapeId="7272" r:id="rId96" name="Check Box 104">
              <controlPr defaultSize="0" autoFill="0" autoLine="0" autoPict="0">
                <anchor moveWithCells="1">
                  <from>
                    <xdr:col>0</xdr:col>
                    <xdr:colOff>76200</xdr:colOff>
                    <xdr:row>4</xdr:row>
                    <xdr:rowOff>9525</xdr:rowOff>
                  </from>
                  <to>
                    <xdr:col>1</xdr:col>
                    <xdr:colOff>561975</xdr:colOff>
                    <xdr:row>5</xdr:row>
                    <xdr:rowOff>28575</xdr:rowOff>
                  </to>
                </anchor>
              </controlPr>
            </control>
          </mc:Choice>
        </mc:AlternateContent>
        <mc:AlternateContent xmlns:mc="http://schemas.openxmlformats.org/markup-compatibility/2006">
          <mc:Choice Requires="x14">
            <control shapeId="7273" r:id="rId97" name="Check Box 105">
              <controlPr defaultSize="0" autoFill="0" autoLine="0" autoPict="0">
                <anchor moveWithCells="1">
                  <from>
                    <xdr:col>0</xdr:col>
                    <xdr:colOff>76200</xdr:colOff>
                    <xdr:row>5</xdr:row>
                    <xdr:rowOff>0</xdr:rowOff>
                  </from>
                  <to>
                    <xdr:col>1</xdr:col>
                    <xdr:colOff>561975</xdr:colOff>
                    <xdr:row>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6" tint="-0.249977111117893"/>
    <pageSetUpPr autoPageBreaks="0" fitToPage="1"/>
  </sheetPr>
  <dimension ref="A1:M57"/>
  <sheetViews>
    <sheetView showGridLines="0" topLeftCell="A4" zoomScale="85" zoomScaleNormal="85" zoomScaleSheetLayoutView="70" zoomScalePageLayoutView="85" workbookViewId="0">
      <selection activeCell="A4" sqref="A4"/>
    </sheetView>
  </sheetViews>
  <sheetFormatPr defaultColWidth="9.140625" defaultRowHeight="12.75" x14ac:dyDescent="0.2"/>
  <cols>
    <col min="1" max="1" width="3.7109375" style="27" customWidth="1"/>
    <col min="2" max="2" width="67.85546875" style="1" customWidth="1"/>
    <col min="3" max="3" width="12.140625" style="1" customWidth="1"/>
    <col min="4" max="4" width="32.28515625" style="1" customWidth="1"/>
    <col min="5" max="5" width="10" style="1" customWidth="1"/>
    <col min="6" max="6" width="7.7109375" style="1" customWidth="1"/>
    <col min="7" max="7" width="1" style="1" customWidth="1"/>
    <col min="8" max="8" width="10.28515625" style="1" customWidth="1"/>
    <col min="9" max="9" width="16.28515625" style="1" customWidth="1"/>
    <col min="10" max="10" width="12.42578125" style="1" customWidth="1"/>
    <col min="11" max="11" width="10.140625" style="1" customWidth="1"/>
    <col min="12" max="12" width="15.140625" style="1" customWidth="1"/>
    <col min="13" max="13" width="4.28515625" style="1" customWidth="1"/>
    <col min="14" max="16384" width="9.140625" style="1"/>
  </cols>
  <sheetData>
    <row r="1" spans="1:13" x14ac:dyDescent="0.2">
      <c r="B1" s="150"/>
    </row>
    <row r="2" spans="1:13" ht="12.75" customHeight="1" x14ac:dyDescent="0.2">
      <c r="A2" s="252" t="s">
        <v>13</v>
      </c>
      <c r="B2" s="253"/>
      <c r="C2" s="253"/>
      <c r="D2" s="253"/>
      <c r="E2" s="253"/>
      <c r="F2" s="253"/>
      <c r="G2" s="253"/>
      <c r="H2" s="253"/>
      <c r="I2" s="253"/>
      <c r="J2" s="253"/>
      <c r="K2" s="253"/>
      <c r="L2" s="254"/>
      <c r="M2" s="76"/>
    </row>
    <row r="3" spans="1:13" ht="12.75" customHeight="1" x14ac:dyDescent="0.2">
      <c r="A3" s="255"/>
      <c r="B3" s="256"/>
      <c r="C3" s="256"/>
      <c r="D3" s="256"/>
      <c r="E3" s="256"/>
      <c r="F3" s="256"/>
      <c r="G3" s="256"/>
      <c r="H3" s="256"/>
      <c r="I3" s="256"/>
      <c r="J3" s="256"/>
      <c r="K3" s="256"/>
      <c r="L3" s="257"/>
    </row>
    <row r="5" spans="1:13" s="43" customFormat="1" ht="14.45" customHeight="1" x14ac:dyDescent="0.25">
      <c r="A5" s="134"/>
      <c r="B5" s="134" t="s">
        <v>79</v>
      </c>
      <c r="C5" s="362" t="s">
        <v>117</v>
      </c>
      <c r="D5" s="362"/>
      <c r="E5" s="2"/>
      <c r="F5" s="2"/>
      <c r="G5" s="2"/>
      <c r="H5" s="2"/>
      <c r="I5" s="2"/>
      <c r="J5" s="86"/>
      <c r="K5" s="2"/>
      <c r="L5" s="2"/>
      <c r="M5" s="44"/>
    </row>
    <row r="6" spans="1:13" s="43" customFormat="1" ht="14.45" customHeight="1" x14ac:dyDescent="0.25">
      <c r="A6" s="134"/>
      <c r="B6" s="134" t="s">
        <v>178</v>
      </c>
      <c r="C6" s="356"/>
      <c r="D6" s="357"/>
      <c r="E6" s="2"/>
      <c r="F6" s="2"/>
      <c r="G6" s="2"/>
      <c r="H6" s="2"/>
      <c r="I6" s="2"/>
      <c r="J6" s="86"/>
      <c r="K6" s="2"/>
      <c r="L6" s="2"/>
      <c r="M6" s="44"/>
    </row>
    <row r="7" spans="1:13" s="43" customFormat="1" ht="14.45" customHeight="1" x14ac:dyDescent="0.25">
      <c r="A7" s="134"/>
      <c r="B7" s="134"/>
      <c r="C7" s="358"/>
      <c r="D7" s="359"/>
      <c r="E7" s="2"/>
      <c r="F7" s="2"/>
      <c r="G7" s="2"/>
      <c r="H7" s="2"/>
      <c r="I7" s="2"/>
      <c r="J7" s="86"/>
      <c r="K7" s="2"/>
      <c r="L7" s="2"/>
      <c r="M7" s="44"/>
    </row>
    <row r="8" spans="1:13" s="43" customFormat="1" ht="14.45" customHeight="1" x14ac:dyDescent="0.25">
      <c r="A8" s="134"/>
      <c r="B8" s="134"/>
      <c r="C8" s="358"/>
      <c r="D8" s="359"/>
      <c r="E8" s="2"/>
      <c r="F8" s="2"/>
      <c r="G8" s="2"/>
      <c r="H8" s="2"/>
      <c r="I8" s="2"/>
      <c r="J8" s="86"/>
      <c r="K8" s="2"/>
      <c r="L8" s="2"/>
      <c r="M8" s="44"/>
    </row>
    <row r="9" spans="1:13" s="43" customFormat="1" ht="27" customHeight="1" x14ac:dyDescent="0.25">
      <c r="A9" s="99"/>
      <c r="B9" s="134"/>
      <c r="C9" s="360"/>
      <c r="D9" s="361"/>
      <c r="E9" s="2"/>
      <c r="F9" s="2"/>
      <c r="G9" s="2"/>
      <c r="H9" s="2"/>
      <c r="I9" s="2"/>
      <c r="J9" s="86"/>
      <c r="K9" s="2"/>
      <c r="L9" s="2"/>
      <c r="M9" s="44"/>
    </row>
    <row r="10" spans="1:13" x14ac:dyDescent="0.2">
      <c r="B10" s="25"/>
      <c r="E10" s="2"/>
      <c r="F10" s="2"/>
      <c r="G10" s="2"/>
      <c r="H10" s="2"/>
      <c r="I10" s="2"/>
      <c r="J10" s="2"/>
      <c r="K10" s="2"/>
      <c r="L10" s="2"/>
    </row>
    <row r="11" spans="1:13" ht="15" x14ac:dyDescent="0.25">
      <c r="A11" s="33"/>
      <c r="B11" s="75" t="s">
        <v>80</v>
      </c>
      <c r="C11" s="349" t="s">
        <v>121</v>
      </c>
      <c r="D11" s="310"/>
      <c r="E11" s="33"/>
      <c r="F11" s="75" t="s">
        <v>87</v>
      </c>
      <c r="G11" s="33"/>
      <c r="H11" s="183" t="s">
        <v>122</v>
      </c>
      <c r="I11" s="33"/>
      <c r="J11" s="33"/>
      <c r="K11" s="33"/>
      <c r="L11" s="33"/>
    </row>
    <row r="12" spans="1:13" ht="15" x14ac:dyDescent="0.25">
      <c r="A12" s="33"/>
      <c r="B12" s="75" t="s">
        <v>306</v>
      </c>
      <c r="C12" s="363"/>
      <c r="D12" s="310"/>
      <c r="E12" s="33"/>
      <c r="F12" s="33"/>
      <c r="G12" s="33"/>
      <c r="H12" s="33"/>
      <c r="I12" s="33"/>
      <c r="J12" s="33"/>
      <c r="K12" s="33"/>
      <c r="L12" s="33"/>
    </row>
    <row r="13" spans="1:13" s="43" customFormat="1" ht="15" x14ac:dyDescent="0.25">
      <c r="A13" s="33"/>
      <c r="B13" s="75"/>
      <c r="C13" s="33"/>
      <c r="D13" s="33"/>
      <c r="E13" s="33"/>
      <c r="F13" s="33"/>
      <c r="G13" s="33"/>
      <c r="H13" s="33"/>
      <c r="I13" s="75"/>
      <c r="J13" s="33"/>
      <c r="K13" s="33"/>
      <c r="L13" s="100"/>
    </row>
    <row r="14" spans="1:13" x14ac:dyDescent="0.2">
      <c r="B14" s="25"/>
    </row>
    <row r="15" spans="1:13" s="2" customFormat="1" ht="12.75" customHeight="1" x14ac:dyDescent="0.2">
      <c r="A15" s="88"/>
      <c r="B15" s="89"/>
      <c r="C15" s="89"/>
      <c r="D15" s="89"/>
      <c r="E15" s="89"/>
      <c r="F15" s="89"/>
      <c r="G15" s="89"/>
      <c r="H15" s="89"/>
      <c r="I15" s="89"/>
      <c r="J15" s="89"/>
      <c r="K15" s="89"/>
      <c r="L15" s="89"/>
      <c r="M15" s="88"/>
    </row>
    <row r="16" spans="1:13" ht="19.899999999999999" customHeight="1" x14ac:dyDescent="0.2">
      <c r="A16" s="96"/>
      <c r="B16" s="351" t="s">
        <v>94</v>
      </c>
      <c r="C16" s="351"/>
      <c r="D16" s="351"/>
      <c r="E16" s="351"/>
      <c r="F16" s="351"/>
      <c r="G16" s="351"/>
      <c r="H16" s="351"/>
      <c r="I16" s="351"/>
      <c r="J16" s="351"/>
      <c r="K16" s="351"/>
      <c r="L16" s="352"/>
    </row>
    <row r="17" spans="1:13" ht="15" customHeight="1" x14ac:dyDescent="0.2">
      <c r="A17" s="94"/>
      <c r="B17" s="353" t="s">
        <v>176</v>
      </c>
      <c r="C17" s="354"/>
      <c r="D17" s="354"/>
      <c r="E17" s="354"/>
      <c r="F17" s="354"/>
      <c r="G17" s="354"/>
      <c r="H17" s="354"/>
      <c r="I17" s="354"/>
      <c r="J17" s="354"/>
      <c r="K17" s="354"/>
      <c r="L17" s="355"/>
    </row>
    <row r="18" spans="1:13" ht="15" customHeight="1" x14ac:dyDescent="0.2">
      <c r="A18" s="94"/>
      <c r="B18" s="282" t="s">
        <v>95</v>
      </c>
      <c r="C18" s="273"/>
      <c r="D18" s="273"/>
      <c r="E18" s="273"/>
      <c r="F18" s="273"/>
      <c r="G18" s="273"/>
      <c r="H18" s="273"/>
      <c r="I18" s="273"/>
      <c r="J18" s="273"/>
      <c r="K18" s="273"/>
      <c r="L18" s="283"/>
    </row>
    <row r="19" spans="1:13" ht="115.35" customHeight="1" x14ac:dyDescent="0.2">
      <c r="A19" s="94"/>
      <c r="B19" s="80" t="s">
        <v>165</v>
      </c>
      <c r="C19" s="240"/>
      <c r="D19" s="344"/>
      <c r="E19" s="344"/>
      <c r="F19" s="344"/>
      <c r="G19" s="344"/>
      <c r="H19" s="344"/>
      <c r="I19" s="344"/>
      <c r="J19" s="344"/>
      <c r="K19" s="344"/>
      <c r="L19" s="345"/>
    </row>
    <row r="20" spans="1:13" ht="15" customHeight="1" x14ac:dyDescent="0.2">
      <c r="A20" s="94"/>
      <c r="B20" s="79" t="s">
        <v>96</v>
      </c>
      <c r="C20" s="270" t="s">
        <v>320</v>
      </c>
      <c r="D20" s="250"/>
      <c r="E20" s="251"/>
      <c r="F20" s="172"/>
      <c r="G20" s="173"/>
      <c r="H20" s="173"/>
      <c r="I20" s="173"/>
      <c r="J20" s="173"/>
      <c r="K20" s="173"/>
      <c r="L20" s="174"/>
      <c r="M20" s="28"/>
    </row>
    <row r="21" spans="1:13" ht="28.5" x14ac:dyDescent="0.2">
      <c r="A21" s="94"/>
      <c r="B21" s="30" t="s">
        <v>145</v>
      </c>
      <c r="C21" s="70" t="s">
        <v>0</v>
      </c>
      <c r="D21" s="14"/>
      <c r="E21" s="116" t="s">
        <v>1</v>
      </c>
      <c r="F21" s="13"/>
      <c r="G21" s="13"/>
      <c r="H21" s="13"/>
      <c r="I21" s="71"/>
      <c r="J21" s="14"/>
      <c r="K21" s="14"/>
      <c r="L21" s="117"/>
    </row>
    <row r="22" spans="1:13" ht="15" customHeight="1" x14ac:dyDescent="0.2">
      <c r="A22" s="94"/>
      <c r="B22" s="31" t="s">
        <v>9</v>
      </c>
      <c r="C22" s="284"/>
      <c r="D22" s="285"/>
      <c r="E22" s="285"/>
      <c r="F22" s="285"/>
      <c r="G22" s="285"/>
      <c r="H22" s="285"/>
      <c r="I22" s="285"/>
      <c r="J22" s="285"/>
      <c r="K22" s="285"/>
      <c r="L22" s="286"/>
    </row>
    <row r="23" spans="1:13" x14ac:dyDescent="0.2">
      <c r="A23" s="94"/>
      <c r="B23" s="282" t="s">
        <v>105</v>
      </c>
      <c r="C23" s="273"/>
      <c r="D23" s="273"/>
      <c r="E23" s="273"/>
      <c r="F23" s="273"/>
      <c r="G23" s="273"/>
      <c r="H23" s="273"/>
      <c r="I23" s="273"/>
      <c r="J23" s="273"/>
      <c r="K23" s="273"/>
      <c r="L23" s="283"/>
    </row>
    <row r="24" spans="1:13" ht="35.1" customHeight="1" x14ac:dyDescent="0.2">
      <c r="A24" s="94"/>
      <c r="B24" s="85" t="s">
        <v>124</v>
      </c>
      <c r="C24" s="240"/>
      <c r="D24" s="344"/>
      <c r="E24" s="344"/>
      <c r="F24" s="344"/>
      <c r="G24" s="344"/>
      <c r="H24" s="344"/>
      <c r="I24" s="344"/>
      <c r="J24" s="344"/>
      <c r="K24" s="344"/>
      <c r="L24" s="345"/>
    </row>
    <row r="25" spans="1:13" ht="50.1" customHeight="1" x14ac:dyDescent="0.2">
      <c r="A25" s="94"/>
      <c r="B25" s="85" t="s">
        <v>63</v>
      </c>
      <c r="C25" s="240"/>
      <c r="D25" s="241"/>
      <c r="E25" s="241"/>
      <c r="F25" s="241"/>
      <c r="G25" s="241"/>
      <c r="H25" s="241"/>
      <c r="I25" s="241"/>
      <c r="J25" s="241"/>
      <c r="K25" s="241"/>
      <c r="L25" s="242"/>
    </row>
    <row r="26" spans="1:13" x14ac:dyDescent="0.2">
      <c r="A26" s="94"/>
      <c r="B26" s="282" t="s">
        <v>106</v>
      </c>
      <c r="C26" s="273"/>
      <c r="D26" s="273"/>
      <c r="E26" s="273"/>
      <c r="F26" s="273"/>
      <c r="G26" s="273"/>
      <c r="H26" s="273"/>
      <c r="I26" s="273"/>
      <c r="J26" s="273"/>
      <c r="K26" s="273"/>
      <c r="L26" s="283"/>
    </row>
    <row r="27" spans="1:13" ht="15" customHeight="1" x14ac:dyDescent="0.2">
      <c r="A27" s="94"/>
      <c r="B27" s="4" t="s">
        <v>57</v>
      </c>
      <c r="C27" s="70" t="s">
        <v>0</v>
      </c>
      <c r="D27" s="14"/>
      <c r="E27" s="116" t="s">
        <v>1</v>
      </c>
      <c r="F27" s="13"/>
      <c r="G27" s="13"/>
      <c r="H27" s="13"/>
      <c r="I27" s="71"/>
      <c r="J27" s="14"/>
      <c r="K27" s="14"/>
      <c r="L27" s="117"/>
    </row>
    <row r="28" spans="1:13" ht="15" customHeight="1" x14ac:dyDescent="0.2">
      <c r="A28" s="94"/>
      <c r="B28" s="22" t="s">
        <v>36</v>
      </c>
      <c r="C28" s="240"/>
      <c r="D28" s="241"/>
      <c r="E28" s="241"/>
      <c r="F28" s="241"/>
      <c r="G28" s="241"/>
      <c r="H28" s="241"/>
      <c r="I28" s="241"/>
      <c r="J28" s="241"/>
      <c r="K28" s="241"/>
      <c r="L28" s="242"/>
    </row>
    <row r="29" spans="1:13" ht="15" customHeight="1" x14ac:dyDescent="0.2">
      <c r="A29" s="94"/>
      <c r="B29" s="3" t="s">
        <v>147</v>
      </c>
      <c r="C29" s="70" t="s">
        <v>0</v>
      </c>
      <c r="D29" s="14"/>
      <c r="E29" s="116" t="s">
        <v>1</v>
      </c>
      <c r="F29" s="13"/>
      <c r="G29" s="13"/>
      <c r="H29" s="13"/>
      <c r="I29" s="71"/>
      <c r="J29" s="14"/>
      <c r="K29" s="14"/>
      <c r="L29" s="117"/>
    </row>
    <row r="30" spans="1:13" ht="15" customHeight="1" x14ac:dyDescent="0.2">
      <c r="A30" s="95"/>
      <c r="B30" s="22" t="s">
        <v>36</v>
      </c>
      <c r="C30" s="240"/>
      <c r="D30" s="241"/>
      <c r="E30" s="241"/>
      <c r="F30" s="241"/>
      <c r="G30" s="241"/>
      <c r="H30" s="241"/>
      <c r="I30" s="241"/>
      <c r="J30" s="241"/>
      <c r="K30" s="241"/>
      <c r="L30" s="242"/>
    </row>
    <row r="31" spans="1:13" ht="15" customHeight="1" x14ac:dyDescent="0.2"/>
    <row r="32" spans="1:13" ht="15" customHeight="1" x14ac:dyDescent="0.2"/>
    <row r="33" spans="1:9" ht="14.25" x14ac:dyDescent="0.2">
      <c r="A33" s="248" t="s">
        <v>295</v>
      </c>
      <c r="B33" s="248"/>
      <c r="C33" s="248"/>
      <c r="D33" s="248"/>
      <c r="E33" s="248"/>
    </row>
    <row r="35" spans="1:9" ht="15.75" x14ac:dyDescent="0.2">
      <c r="B35" s="239" t="s">
        <v>77</v>
      </c>
      <c r="C35" s="239"/>
      <c r="D35" s="239"/>
      <c r="E35" s="239"/>
      <c r="F35" s="239"/>
      <c r="G35" s="239"/>
      <c r="H35" s="239"/>
      <c r="I35" s="239"/>
    </row>
    <row r="36" spans="1:9" ht="15" x14ac:dyDescent="0.2">
      <c r="B36" s="162" t="s">
        <v>68</v>
      </c>
      <c r="C36" s="247" t="s">
        <v>69</v>
      </c>
      <c r="D36" s="247"/>
      <c r="E36" s="247" t="s">
        <v>70</v>
      </c>
      <c r="F36" s="247"/>
      <c r="G36" s="247"/>
      <c r="H36" s="247"/>
      <c r="I36" s="247"/>
    </row>
    <row r="37" spans="1:9" ht="14.25" x14ac:dyDescent="0.2">
      <c r="B37" s="182"/>
      <c r="C37" s="246"/>
      <c r="D37" s="246"/>
      <c r="E37" s="246"/>
      <c r="F37" s="246"/>
      <c r="G37" s="246"/>
      <c r="H37" s="246"/>
      <c r="I37" s="246"/>
    </row>
    <row r="38" spans="1:9" ht="14.25" x14ac:dyDescent="0.2">
      <c r="B38" s="182"/>
      <c r="C38" s="246"/>
      <c r="D38" s="246"/>
      <c r="E38" s="246"/>
      <c r="F38" s="246"/>
      <c r="G38" s="246"/>
      <c r="H38" s="246"/>
      <c r="I38" s="246"/>
    </row>
    <row r="39" spans="1:9" ht="14.25" x14ac:dyDescent="0.2">
      <c r="B39" s="182"/>
      <c r="C39" s="246"/>
      <c r="D39" s="246"/>
      <c r="E39" s="246"/>
      <c r="F39" s="246"/>
      <c r="G39" s="246"/>
      <c r="H39" s="246"/>
      <c r="I39" s="246"/>
    </row>
    <row r="40" spans="1:9" ht="14.25" x14ac:dyDescent="0.2">
      <c r="B40" s="182"/>
      <c r="C40" s="246"/>
      <c r="D40" s="246"/>
      <c r="E40" s="246"/>
      <c r="F40" s="246"/>
      <c r="G40" s="246"/>
      <c r="H40" s="246"/>
      <c r="I40" s="246"/>
    </row>
    <row r="41" spans="1:9" ht="14.25" x14ac:dyDescent="0.2">
      <c r="B41" s="182"/>
      <c r="C41" s="246"/>
      <c r="D41" s="246"/>
      <c r="E41" s="246"/>
      <c r="F41" s="246"/>
      <c r="G41" s="246"/>
      <c r="H41" s="246"/>
      <c r="I41" s="246"/>
    </row>
    <row r="42" spans="1:9" ht="14.25" x14ac:dyDescent="0.2">
      <c r="B42" s="182"/>
      <c r="C42" s="246"/>
      <c r="D42" s="246"/>
      <c r="E42" s="246"/>
      <c r="F42" s="246"/>
      <c r="G42" s="246"/>
      <c r="H42" s="246"/>
      <c r="I42" s="246"/>
    </row>
    <row r="43" spans="1:9" ht="14.25" x14ac:dyDescent="0.2">
      <c r="B43" s="182"/>
      <c r="C43" s="246"/>
      <c r="D43" s="246"/>
      <c r="E43" s="246"/>
      <c r="F43" s="246"/>
      <c r="G43" s="246"/>
      <c r="H43" s="246"/>
      <c r="I43" s="246"/>
    </row>
    <row r="44" spans="1:9" ht="14.25" x14ac:dyDescent="0.2">
      <c r="B44" s="182"/>
      <c r="C44" s="246"/>
      <c r="D44" s="246"/>
      <c r="E44" s="246"/>
      <c r="F44" s="246"/>
      <c r="G44" s="246"/>
      <c r="H44" s="246"/>
      <c r="I44" s="246"/>
    </row>
    <row r="45" spans="1:9" ht="14.25" x14ac:dyDescent="0.2">
      <c r="B45" s="182"/>
      <c r="C45" s="246"/>
      <c r="D45" s="246"/>
      <c r="E45" s="246"/>
      <c r="F45" s="246"/>
      <c r="G45" s="246"/>
      <c r="H45" s="246"/>
      <c r="I45" s="246"/>
    </row>
    <row r="46" spans="1:9" ht="14.25" x14ac:dyDescent="0.2">
      <c r="B46" s="182"/>
      <c r="C46" s="246"/>
      <c r="D46" s="246"/>
      <c r="E46" s="246"/>
      <c r="F46" s="246"/>
      <c r="G46" s="246"/>
      <c r="H46" s="246"/>
      <c r="I46" s="246"/>
    </row>
    <row r="47" spans="1:9" ht="14.25" x14ac:dyDescent="0.2">
      <c r="B47" s="182"/>
      <c r="C47" s="246"/>
      <c r="D47" s="246"/>
      <c r="E47" s="246"/>
      <c r="F47" s="246"/>
      <c r="G47" s="246"/>
      <c r="H47" s="246"/>
      <c r="I47" s="246"/>
    </row>
    <row r="48" spans="1:9" ht="14.25" x14ac:dyDescent="0.2">
      <c r="B48" s="182"/>
      <c r="C48" s="246"/>
      <c r="D48" s="246"/>
      <c r="E48" s="246"/>
      <c r="F48" s="246"/>
      <c r="G48" s="246"/>
      <c r="H48" s="246"/>
      <c r="I48" s="246"/>
    </row>
    <row r="49" spans="2:9" ht="14.25" x14ac:dyDescent="0.2">
      <c r="B49" s="182"/>
      <c r="C49" s="246"/>
      <c r="D49" s="246"/>
      <c r="E49" s="246"/>
      <c r="F49" s="246"/>
      <c r="G49" s="246"/>
      <c r="H49" s="246"/>
      <c r="I49" s="246"/>
    </row>
    <row r="50" spans="2:9" ht="14.25" x14ac:dyDescent="0.2">
      <c r="B50" s="182"/>
      <c r="C50" s="246"/>
      <c r="D50" s="246"/>
      <c r="E50" s="246"/>
      <c r="F50" s="246"/>
      <c r="G50" s="246"/>
      <c r="H50" s="246"/>
      <c r="I50" s="246"/>
    </row>
    <row r="51" spans="2:9" ht="14.25" x14ac:dyDescent="0.2">
      <c r="B51" s="182"/>
      <c r="C51" s="246"/>
      <c r="D51" s="246"/>
      <c r="E51" s="246"/>
      <c r="F51" s="246"/>
      <c r="G51" s="246"/>
      <c r="H51" s="246"/>
      <c r="I51" s="246"/>
    </row>
    <row r="52" spans="2:9" ht="14.25" x14ac:dyDescent="0.2">
      <c r="B52" s="182"/>
      <c r="C52" s="246"/>
      <c r="D52" s="246"/>
      <c r="E52" s="246"/>
      <c r="F52" s="246"/>
      <c r="G52" s="246"/>
      <c r="H52" s="246"/>
      <c r="I52" s="246"/>
    </row>
    <row r="53" spans="2:9" ht="14.25" x14ac:dyDescent="0.2">
      <c r="B53" s="182"/>
      <c r="C53" s="246"/>
      <c r="D53" s="246"/>
      <c r="E53" s="246"/>
      <c r="F53" s="246"/>
      <c r="G53" s="246"/>
      <c r="H53" s="246"/>
      <c r="I53" s="246"/>
    </row>
    <row r="54" spans="2:9" ht="14.25" x14ac:dyDescent="0.2">
      <c r="B54" s="182"/>
      <c r="C54" s="246"/>
      <c r="D54" s="246"/>
      <c r="E54" s="246"/>
      <c r="F54" s="246"/>
      <c r="G54" s="246"/>
      <c r="H54" s="246"/>
      <c r="I54" s="246"/>
    </row>
    <row r="55" spans="2:9" ht="14.25" x14ac:dyDescent="0.2">
      <c r="B55" s="182"/>
      <c r="C55" s="246"/>
      <c r="D55" s="246"/>
      <c r="E55" s="246"/>
      <c r="F55" s="246"/>
      <c r="G55" s="246"/>
      <c r="H55" s="246"/>
      <c r="I55" s="246"/>
    </row>
    <row r="56" spans="2:9" ht="14.25" x14ac:dyDescent="0.2">
      <c r="B56" s="182"/>
      <c r="C56" s="246"/>
      <c r="D56" s="246"/>
      <c r="E56" s="246"/>
      <c r="F56" s="246"/>
      <c r="G56" s="246"/>
      <c r="H56" s="246"/>
      <c r="I56" s="246"/>
    </row>
    <row r="57" spans="2:9" ht="14.25" x14ac:dyDescent="0.2">
      <c r="B57" s="182"/>
      <c r="C57" s="246"/>
      <c r="D57" s="246"/>
      <c r="E57" s="246"/>
      <c r="F57" s="246"/>
      <c r="G57" s="246"/>
      <c r="H57" s="246"/>
      <c r="I57" s="246"/>
    </row>
  </sheetData>
  <sheetProtection algorithmName="SHA-512" hashValue="WfUeaZMI339K4sUbN+h2WgTS9jQQlw5RukQ6ij6z4hfTBXMTuRLHpdsxwSJZ5BAk1oWMqlgGJdOCH1jR6GOTTQ==" saltValue="GL2Yqe6c4AP6gZEYdaT0lA==" spinCount="100000" sheet="1" objects="1" scenarios="1" formatRows="0"/>
  <mergeCells count="63">
    <mergeCell ref="C6:D9"/>
    <mergeCell ref="A2:L3"/>
    <mergeCell ref="C5:D5"/>
    <mergeCell ref="C11:D11"/>
    <mergeCell ref="C12:D12"/>
    <mergeCell ref="B16:L16"/>
    <mergeCell ref="B17:L17"/>
    <mergeCell ref="C37:D37"/>
    <mergeCell ref="E37:I37"/>
    <mergeCell ref="C38:D38"/>
    <mergeCell ref="E38:I38"/>
    <mergeCell ref="C25:L25"/>
    <mergeCell ref="C36:D36"/>
    <mergeCell ref="E36:I36"/>
    <mergeCell ref="B18:L18"/>
    <mergeCell ref="C19:L19"/>
    <mergeCell ref="C22:L22"/>
    <mergeCell ref="B23:L23"/>
    <mergeCell ref="C24:L24"/>
    <mergeCell ref="B26:L26"/>
    <mergeCell ref="C20:E20"/>
    <mergeCell ref="C28:L28"/>
    <mergeCell ref="C30:L30"/>
    <mergeCell ref="A33:E33"/>
    <mergeCell ref="B35:I35"/>
    <mergeCell ref="C46:D46"/>
    <mergeCell ref="E46:I46"/>
    <mergeCell ref="C45:D45"/>
    <mergeCell ref="E45:I45"/>
    <mergeCell ref="C43:D43"/>
    <mergeCell ref="E43:I43"/>
    <mergeCell ref="C44:D44"/>
    <mergeCell ref="E44:I44"/>
    <mergeCell ref="C39:D39"/>
    <mergeCell ref="E39:I39"/>
    <mergeCell ref="C40:D40"/>
    <mergeCell ref="E40:I40"/>
    <mergeCell ref="C42:D42"/>
    <mergeCell ref="E42:I42"/>
    <mergeCell ref="C41:D41"/>
    <mergeCell ref="E41:I41"/>
    <mergeCell ref="C47:D47"/>
    <mergeCell ref="E47:I47"/>
    <mergeCell ref="C48:D48"/>
    <mergeCell ref="E48:I48"/>
    <mergeCell ref="C49:D49"/>
    <mergeCell ref="E49:I49"/>
    <mergeCell ref="C50:D50"/>
    <mergeCell ref="E50:I50"/>
    <mergeCell ref="C51:D51"/>
    <mergeCell ref="E51:I51"/>
    <mergeCell ref="C52:D52"/>
    <mergeCell ref="E52:I52"/>
    <mergeCell ref="C56:D56"/>
    <mergeCell ref="E56:I56"/>
    <mergeCell ref="C57:D57"/>
    <mergeCell ref="E57:I57"/>
    <mergeCell ref="C53:D53"/>
    <mergeCell ref="E53:I53"/>
    <mergeCell ref="C54:D54"/>
    <mergeCell ref="E54:I54"/>
    <mergeCell ref="C55:D55"/>
    <mergeCell ref="E55:I55"/>
  </mergeCells>
  <dataValidations count="3">
    <dataValidation type="date" allowBlank="1" showInputMessage="1" showErrorMessage="1" sqref="C11:D11">
      <formula1>43101</formula1>
      <formula2>80354</formula2>
    </dataValidation>
    <dataValidation type="time" allowBlank="1" showInputMessage="1" showErrorMessage="1" sqref="H11">
      <formula1>0</formula1>
      <formula2>0.999305555555556</formula2>
    </dataValidation>
    <dataValidation type="date" allowBlank="1" showInputMessage="1" showErrorMessage="1" sqref="C20:E20">
      <formula1>43101</formula1>
      <formula2>80354.9993055556</formula2>
    </dataValidation>
  </dataValidations>
  <printOptions horizontalCentered="1" verticalCentered="1"/>
  <pageMargins left="0.23622047244094491" right="0.23622047244094491" top="0.47" bottom="0.51181102362204722" header="0.31496062992125984" footer="0.31496062992125984"/>
  <pageSetup paperSize="8" fitToHeight="2" orientation="portrait" r:id="rId1"/>
  <headerFooter>
    <oddHeader>&amp;L&amp;"Times New Roman,Regular"&amp;12&amp;K000000 </oddHeader>
    <evenHeader>&amp;L&amp;"Times New Roman,Regular"&amp;12&amp;K000000 </evenHeader>
    <firstHeader>&amp;L&amp;"Times New Roman,Regular"&amp;12&amp;K000000 </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54" r:id="rId4" name="Check Box 10">
              <controlPr defaultSize="0" autoFill="0" autoLine="0" autoPict="0">
                <anchor moveWithCells="1">
                  <from>
                    <xdr:col>0</xdr:col>
                    <xdr:colOff>76200</xdr:colOff>
                    <xdr:row>4</xdr:row>
                    <xdr:rowOff>0</xdr:rowOff>
                  </from>
                  <to>
                    <xdr:col>1</xdr:col>
                    <xdr:colOff>495300</xdr:colOff>
                    <xdr:row>5</xdr:row>
                    <xdr:rowOff>28575</xdr:rowOff>
                  </to>
                </anchor>
              </controlPr>
            </control>
          </mc:Choice>
        </mc:AlternateContent>
        <mc:AlternateContent xmlns:mc="http://schemas.openxmlformats.org/markup-compatibility/2006">
          <mc:Choice Requires="x14">
            <control shapeId="6155" r:id="rId5" name="Check Box 11">
              <controlPr defaultSize="0" autoFill="0" autoLine="0" autoPict="0">
                <anchor moveWithCells="1">
                  <from>
                    <xdr:col>0</xdr:col>
                    <xdr:colOff>76200</xdr:colOff>
                    <xdr:row>4</xdr:row>
                    <xdr:rowOff>0</xdr:rowOff>
                  </from>
                  <to>
                    <xdr:col>1</xdr:col>
                    <xdr:colOff>561975</xdr:colOff>
                    <xdr:row>5</xdr:row>
                    <xdr:rowOff>19050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0</xdr:col>
                    <xdr:colOff>76200</xdr:colOff>
                    <xdr:row>4</xdr:row>
                    <xdr:rowOff>0</xdr:rowOff>
                  </from>
                  <to>
                    <xdr:col>1</xdr:col>
                    <xdr:colOff>561975</xdr:colOff>
                    <xdr:row>5</xdr:row>
                    <xdr:rowOff>28575</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from>
                    <xdr:col>0</xdr:col>
                    <xdr:colOff>76200</xdr:colOff>
                    <xdr:row>5</xdr:row>
                    <xdr:rowOff>0</xdr:rowOff>
                  </from>
                  <to>
                    <xdr:col>1</xdr:col>
                    <xdr:colOff>600075</xdr:colOff>
                    <xdr:row>6</xdr:row>
                    <xdr:rowOff>28575</xdr:rowOff>
                  </to>
                </anchor>
              </controlPr>
            </control>
          </mc:Choice>
        </mc:AlternateContent>
        <mc:AlternateContent xmlns:mc="http://schemas.openxmlformats.org/markup-compatibility/2006">
          <mc:Choice Requires="x14">
            <control shapeId="6207" r:id="rId8" name="Check Box 63">
              <controlPr defaultSize="0" autoFill="0" autoLine="0" autoPict="0">
                <anchor moveWithCells="1">
                  <from>
                    <xdr:col>0</xdr:col>
                    <xdr:colOff>76200</xdr:colOff>
                    <xdr:row>4</xdr:row>
                    <xdr:rowOff>0</xdr:rowOff>
                  </from>
                  <to>
                    <xdr:col>1</xdr:col>
                    <xdr:colOff>561975</xdr:colOff>
                    <xdr:row>5</xdr:row>
                    <xdr:rowOff>28575</xdr:rowOff>
                  </to>
                </anchor>
              </controlPr>
            </control>
          </mc:Choice>
        </mc:AlternateContent>
        <mc:AlternateContent xmlns:mc="http://schemas.openxmlformats.org/markup-compatibility/2006">
          <mc:Choice Requires="x14">
            <control shapeId="6241" r:id="rId9" name="Check Box 97">
              <controlPr defaultSize="0" autoFill="0" autoLine="0" autoPict="0">
                <anchor moveWithCells="1">
                  <from>
                    <xdr:col>2</xdr:col>
                    <xdr:colOff>342900</xdr:colOff>
                    <xdr:row>20</xdr:row>
                    <xdr:rowOff>66675</xdr:rowOff>
                  </from>
                  <to>
                    <xdr:col>2</xdr:col>
                    <xdr:colOff>723900</xdr:colOff>
                    <xdr:row>20</xdr:row>
                    <xdr:rowOff>276225</xdr:rowOff>
                  </to>
                </anchor>
              </controlPr>
            </control>
          </mc:Choice>
        </mc:AlternateContent>
        <mc:AlternateContent xmlns:mc="http://schemas.openxmlformats.org/markup-compatibility/2006">
          <mc:Choice Requires="x14">
            <control shapeId="6242" r:id="rId10" name="Check Box 98">
              <controlPr defaultSize="0" autoFill="0" autoLine="0" autoPict="0">
                <anchor moveWithCells="1">
                  <from>
                    <xdr:col>3</xdr:col>
                    <xdr:colOff>1914525</xdr:colOff>
                    <xdr:row>20</xdr:row>
                    <xdr:rowOff>66675</xdr:rowOff>
                  </from>
                  <to>
                    <xdr:col>4</xdr:col>
                    <xdr:colOff>0</xdr:colOff>
                    <xdr:row>20</xdr:row>
                    <xdr:rowOff>276225</xdr:rowOff>
                  </to>
                </anchor>
              </controlPr>
            </control>
          </mc:Choice>
        </mc:AlternateContent>
        <mc:AlternateContent xmlns:mc="http://schemas.openxmlformats.org/markup-compatibility/2006">
          <mc:Choice Requires="x14">
            <control shapeId="6243" r:id="rId11" name="Check Box 99">
              <controlPr defaultSize="0" autoFill="0" autoLine="0" autoPict="0">
                <anchor moveWithCells="1">
                  <from>
                    <xdr:col>2</xdr:col>
                    <xdr:colOff>342900</xdr:colOff>
                    <xdr:row>25</xdr:row>
                    <xdr:rowOff>152400</xdr:rowOff>
                  </from>
                  <to>
                    <xdr:col>2</xdr:col>
                    <xdr:colOff>723900</xdr:colOff>
                    <xdr:row>27</xdr:row>
                    <xdr:rowOff>19050</xdr:rowOff>
                  </to>
                </anchor>
              </controlPr>
            </control>
          </mc:Choice>
        </mc:AlternateContent>
        <mc:AlternateContent xmlns:mc="http://schemas.openxmlformats.org/markup-compatibility/2006">
          <mc:Choice Requires="x14">
            <control shapeId="6244" r:id="rId12" name="Check Box 100">
              <controlPr defaultSize="0" autoFill="0" autoLine="0" autoPict="0">
                <anchor moveWithCells="1">
                  <from>
                    <xdr:col>2</xdr:col>
                    <xdr:colOff>342900</xdr:colOff>
                    <xdr:row>27</xdr:row>
                    <xdr:rowOff>171450</xdr:rowOff>
                  </from>
                  <to>
                    <xdr:col>2</xdr:col>
                    <xdr:colOff>723900</xdr:colOff>
                    <xdr:row>29</xdr:row>
                    <xdr:rowOff>0</xdr:rowOff>
                  </to>
                </anchor>
              </controlPr>
            </control>
          </mc:Choice>
        </mc:AlternateContent>
        <mc:AlternateContent xmlns:mc="http://schemas.openxmlformats.org/markup-compatibility/2006">
          <mc:Choice Requires="x14">
            <control shapeId="6245" r:id="rId13" name="Check Box 101">
              <controlPr defaultSize="0" autoFill="0" autoLine="0" autoPict="0">
                <anchor moveWithCells="1">
                  <from>
                    <xdr:col>3</xdr:col>
                    <xdr:colOff>1914525</xdr:colOff>
                    <xdr:row>25</xdr:row>
                    <xdr:rowOff>152400</xdr:rowOff>
                  </from>
                  <to>
                    <xdr:col>4</xdr:col>
                    <xdr:colOff>0</xdr:colOff>
                    <xdr:row>27</xdr:row>
                    <xdr:rowOff>9525</xdr:rowOff>
                  </to>
                </anchor>
              </controlPr>
            </control>
          </mc:Choice>
        </mc:AlternateContent>
        <mc:AlternateContent xmlns:mc="http://schemas.openxmlformats.org/markup-compatibility/2006">
          <mc:Choice Requires="x14">
            <control shapeId="6246" r:id="rId14" name="Check Box 102">
              <controlPr defaultSize="0" autoFill="0" autoLine="0" autoPict="0">
                <anchor moveWithCells="1">
                  <from>
                    <xdr:col>3</xdr:col>
                    <xdr:colOff>1914525</xdr:colOff>
                    <xdr:row>27</xdr:row>
                    <xdr:rowOff>180975</xdr:rowOff>
                  </from>
                  <to>
                    <xdr:col>4</xdr:col>
                    <xdr:colOff>0</xdr:colOff>
                    <xdr:row>29</xdr:row>
                    <xdr:rowOff>9525</xdr:rowOff>
                  </to>
                </anchor>
              </controlPr>
            </control>
          </mc:Choice>
        </mc:AlternateContent>
        <mc:AlternateContent xmlns:mc="http://schemas.openxmlformats.org/markup-compatibility/2006">
          <mc:Choice Requires="x14">
            <control shapeId="6247" r:id="rId15" name="Check Box 103">
              <controlPr defaultSize="0" autoFill="0" autoLine="0" autoPict="0">
                <anchor moveWithCells="1">
                  <from>
                    <xdr:col>0</xdr:col>
                    <xdr:colOff>76200</xdr:colOff>
                    <xdr:row>4</xdr:row>
                    <xdr:rowOff>0</xdr:rowOff>
                  </from>
                  <to>
                    <xdr:col>1</xdr:col>
                    <xdr:colOff>495300</xdr:colOff>
                    <xdr:row>5</xdr:row>
                    <xdr:rowOff>28575</xdr:rowOff>
                  </to>
                </anchor>
              </controlPr>
            </control>
          </mc:Choice>
        </mc:AlternateContent>
        <mc:AlternateContent xmlns:mc="http://schemas.openxmlformats.org/markup-compatibility/2006">
          <mc:Choice Requires="x14">
            <control shapeId="6248" r:id="rId16" name="Check Box 104">
              <controlPr defaultSize="0" autoFill="0" autoLine="0" autoPict="0">
                <anchor moveWithCells="1">
                  <from>
                    <xdr:col>0</xdr:col>
                    <xdr:colOff>76200</xdr:colOff>
                    <xdr:row>4</xdr:row>
                    <xdr:rowOff>0</xdr:rowOff>
                  </from>
                  <to>
                    <xdr:col>1</xdr:col>
                    <xdr:colOff>561975</xdr:colOff>
                    <xdr:row>5</xdr:row>
                    <xdr:rowOff>19050</xdr:rowOff>
                  </to>
                </anchor>
              </controlPr>
            </control>
          </mc:Choice>
        </mc:AlternateContent>
        <mc:AlternateContent xmlns:mc="http://schemas.openxmlformats.org/markup-compatibility/2006">
          <mc:Choice Requires="x14">
            <control shapeId="6249" r:id="rId17" name="Check Box 105">
              <controlPr defaultSize="0" autoFill="0" autoLine="0" autoPict="0">
                <anchor moveWithCells="1">
                  <from>
                    <xdr:col>0</xdr:col>
                    <xdr:colOff>76200</xdr:colOff>
                    <xdr:row>4</xdr:row>
                    <xdr:rowOff>0</xdr:rowOff>
                  </from>
                  <to>
                    <xdr:col>1</xdr:col>
                    <xdr:colOff>561975</xdr:colOff>
                    <xdr:row>5</xdr:row>
                    <xdr:rowOff>28575</xdr:rowOff>
                  </to>
                </anchor>
              </controlPr>
            </control>
          </mc:Choice>
        </mc:AlternateContent>
        <mc:AlternateContent xmlns:mc="http://schemas.openxmlformats.org/markup-compatibility/2006">
          <mc:Choice Requires="x14">
            <control shapeId="6250" r:id="rId18" name="Check Box 106">
              <controlPr defaultSize="0" autoFill="0" autoLine="0" autoPict="0">
                <anchor moveWithCells="1">
                  <from>
                    <xdr:col>0</xdr:col>
                    <xdr:colOff>76200</xdr:colOff>
                    <xdr:row>5</xdr:row>
                    <xdr:rowOff>0</xdr:rowOff>
                  </from>
                  <to>
                    <xdr:col>1</xdr:col>
                    <xdr:colOff>600075</xdr:colOff>
                    <xdr:row>6</xdr:row>
                    <xdr:rowOff>28575</xdr:rowOff>
                  </to>
                </anchor>
              </controlPr>
            </control>
          </mc:Choice>
        </mc:AlternateContent>
        <mc:AlternateContent xmlns:mc="http://schemas.openxmlformats.org/markup-compatibility/2006">
          <mc:Choice Requires="x14">
            <control shapeId="6251" r:id="rId19" name="Check Box 107">
              <controlPr defaultSize="0" autoFill="0" autoLine="0" autoPict="0">
                <anchor moveWithCells="1">
                  <from>
                    <xdr:col>0</xdr:col>
                    <xdr:colOff>76200</xdr:colOff>
                    <xdr:row>4</xdr:row>
                    <xdr:rowOff>0</xdr:rowOff>
                  </from>
                  <to>
                    <xdr:col>1</xdr:col>
                    <xdr:colOff>561975</xdr:colOff>
                    <xdr:row>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autoPageBreaks="0" fitToPage="1"/>
  </sheetPr>
  <dimension ref="A1:X138"/>
  <sheetViews>
    <sheetView showGridLines="0" view="pageBreakPreview" zoomScale="70" zoomScaleNormal="85" zoomScaleSheetLayoutView="70" zoomScalePageLayoutView="85" workbookViewId="0"/>
  </sheetViews>
  <sheetFormatPr defaultColWidth="9.140625" defaultRowHeight="12.75" x14ac:dyDescent="0.2"/>
  <cols>
    <col min="1" max="1" width="3.7109375" style="157" customWidth="1"/>
    <col min="2" max="2" width="67.85546875" style="156" customWidth="1"/>
    <col min="3" max="3" width="12.140625" style="156" customWidth="1"/>
    <col min="4" max="4" width="32.28515625" style="156" customWidth="1"/>
    <col min="5" max="5" width="10" style="156" customWidth="1"/>
    <col min="6" max="6" width="7.7109375" style="156" customWidth="1"/>
    <col min="7" max="7" width="1" style="156" customWidth="1"/>
    <col min="8" max="8" width="10.28515625" style="156" customWidth="1"/>
    <col min="9" max="9" width="16.28515625" style="156" customWidth="1"/>
    <col min="10" max="10" width="12.42578125" style="156" customWidth="1"/>
    <col min="11" max="11" width="10.140625" style="156" customWidth="1"/>
    <col min="12" max="12" width="15.140625" style="156" customWidth="1"/>
    <col min="13" max="13" width="4.28515625" style="156" customWidth="1"/>
    <col min="14" max="24" width="9.140625" style="155"/>
    <col min="25" max="16384" width="9.140625" style="156"/>
  </cols>
  <sheetData>
    <row r="1" spans="1:13" x14ac:dyDescent="0.2">
      <c r="B1" s="150"/>
    </row>
    <row r="2" spans="1:13" ht="12.75" customHeight="1" x14ac:dyDescent="0.2">
      <c r="A2" s="395" t="s">
        <v>206</v>
      </c>
      <c r="B2" s="396"/>
      <c r="C2" s="396"/>
      <c r="D2" s="396"/>
      <c r="E2" s="396"/>
      <c r="F2" s="396"/>
      <c r="G2" s="396"/>
      <c r="H2" s="396"/>
      <c r="I2" s="396"/>
      <c r="J2" s="396"/>
      <c r="K2" s="396"/>
      <c r="L2" s="397"/>
      <c r="M2" s="158"/>
    </row>
    <row r="3" spans="1:13" ht="12.75" customHeight="1" x14ac:dyDescent="0.2">
      <c r="A3" s="398"/>
      <c r="B3" s="399"/>
      <c r="C3" s="399"/>
      <c r="D3" s="399"/>
      <c r="E3" s="399"/>
      <c r="F3" s="399"/>
      <c r="G3" s="399"/>
      <c r="H3" s="399"/>
      <c r="I3" s="399"/>
      <c r="J3" s="399"/>
      <c r="K3" s="399"/>
      <c r="L3" s="400"/>
    </row>
    <row r="4" spans="1:13" ht="17.45" customHeight="1" x14ac:dyDescent="0.2">
      <c r="A4" s="409" t="s">
        <v>298</v>
      </c>
      <c r="B4" s="410"/>
      <c r="C4" s="410"/>
      <c r="D4" s="410"/>
      <c r="E4" s="410"/>
      <c r="F4" s="410"/>
      <c r="G4" s="410"/>
      <c r="H4" s="410"/>
      <c r="I4" s="410"/>
      <c r="J4" s="410"/>
      <c r="K4" s="410"/>
      <c r="L4" s="411"/>
    </row>
    <row r="5" spans="1:13" ht="12.75" customHeight="1" x14ac:dyDescent="0.2">
      <c r="A5" s="367" t="s">
        <v>180</v>
      </c>
      <c r="B5" s="368"/>
      <c r="C5" s="368"/>
      <c r="D5" s="368"/>
      <c r="E5" s="368"/>
      <c r="F5" s="368"/>
      <c r="G5" s="368"/>
      <c r="H5" s="368"/>
      <c r="I5" s="368"/>
      <c r="J5" s="368"/>
      <c r="K5" s="368"/>
      <c r="L5" s="369"/>
    </row>
    <row r="6" spans="1:13" ht="30.6" customHeight="1" x14ac:dyDescent="0.2">
      <c r="A6" s="370" t="s">
        <v>181</v>
      </c>
      <c r="B6" s="371"/>
      <c r="C6" s="371"/>
      <c r="D6" s="371"/>
      <c r="E6" s="371"/>
      <c r="F6" s="371"/>
      <c r="G6" s="371"/>
      <c r="H6" s="371"/>
      <c r="I6" s="371"/>
      <c r="J6" s="371"/>
      <c r="K6" s="371"/>
      <c r="L6" s="372"/>
    </row>
    <row r="7" spans="1:13" ht="17.45" customHeight="1" x14ac:dyDescent="0.2">
      <c r="A7" s="403" t="s">
        <v>123</v>
      </c>
      <c r="B7" s="404"/>
      <c r="C7" s="404"/>
      <c r="D7" s="404"/>
      <c r="E7" s="404"/>
      <c r="F7" s="404"/>
      <c r="G7" s="404"/>
      <c r="H7" s="404"/>
      <c r="I7" s="404"/>
      <c r="J7" s="404"/>
      <c r="K7" s="404"/>
      <c r="L7" s="405"/>
    </row>
    <row r="8" spans="1:13" ht="15" customHeight="1" x14ac:dyDescent="0.2">
      <c r="A8" s="364" t="s">
        <v>91</v>
      </c>
      <c r="B8" s="365"/>
      <c r="C8" s="365"/>
      <c r="D8" s="365"/>
      <c r="E8" s="365"/>
      <c r="F8" s="365"/>
      <c r="G8" s="365"/>
      <c r="H8" s="365"/>
      <c r="I8" s="365"/>
      <c r="J8" s="365"/>
      <c r="K8" s="365"/>
      <c r="L8" s="366"/>
    </row>
    <row r="9" spans="1:13" ht="15" customHeight="1" x14ac:dyDescent="0.2">
      <c r="A9" s="406" t="s">
        <v>66</v>
      </c>
      <c r="B9" s="407"/>
      <c r="C9" s="407"/>
      <c r="D9" s="407"/>
      <c r="E9" s="407"/>
      <c r="F9" s="407"/>
      <c r="G9" s="407"/>
      <c r="H9" s="407"/>
      <c r="I9" s="407"/>
      <c r="J9" s="407"/>
      <c r="K9" s="407"/>
      <c r="L9" s="408"/>
    </row>
    <row r="10" spans="1:13" ht="15" x14ac:dyDescent="0.2">
      <c r="A10" s="379" t="s">
        <v>286</v>
      </c>
      <c r="B10" s="380"/>
      <c r="C10" s="380"/>
      <c r="D10" s="380"/>
      <c r="E10" s="380"/>
      <c r="F10" s="380"/>
      <c r="G10" s="380"/>
      <c r="H10" s="380"/>
      <c r="I10" s="380"/>
      <c r="J10" s="380"/>
      <c r="K10" s="380"/>
      <c r="L10" s="381"/>
    </row>
    <row r="11" spans="1:13" ht="27" customHeight="1" x14ac:dyDescent="0.2">
      <c r="A11" s="367" t="s">
        <v>182</v>
      </c>
      <c r="B11" s="368"/>
      <c r="C11" s="368"/>
      <c r="D11" s="368"/>
      <c r="E11" s="368"/>
      <c r="F11" s="368"/>
      <c r="G11" s="368"/>
      <c r="H11" s="368"/>
      <c r="I11" s="368"/>
      <c r="J11" s="368"/>
      <c r="K11" s="368"/>
      <c r="L11" s="369"/>
    </row>
    <row r="12" spans="1:13" ht="15" customHeight="1" x14ac:dyDescent="0.2">
      <c r="A12" s="391" t="s">
        <v>126</v>
      </c>
      <c r="B12" s="392"/>
      <c r="C12" s="392"/>
      <c r="D12" s="392"/>
      <c r="E12" s="392"/>
      <c r="F12" s="392"/>
      <c r="G12" s="392"/>
      <c r="H12" s="392"/>
      <c r="I12" s="392"/>
      <c r="J12" s="392"/>
      <c r="K12" s="392"/>
      <c r="L12" s="393"/>
    </row>
    <row r="13" spans="1:13" ht="15" x14ac:dyDescent="0.2">
      <c r="A13" s="394" t="s">
        <v>285</v>
      </c>
      <c r="B13" s="401"/>
      <c r="C13" s="401"/>
      <c r="D13" s="401"/>
      <c r="E13" s="401"/>
      <c r="F13" s="401"/>
      <c r="G13" s="401"/>
      <c r="H13" s="401"/>
      <c r="I13" s="401"/>
      <c r="J13" s="401"/>
      <c r="K13" s="401"/>
      <c r="L13" s="402"/>
    </row>
    <row r="14" spans="1:13" ht="15" x14ac:dyDescent="0.2">
      <c r="A14" s="367" t="s">
        <v>183</v>
      </c>
      <c r="B14" s="368"/>
      <c r="C14" s="368"/>
      <c r="D14" s="368"/>
      <c r="E14" s="368"/>
      <c r="F14" s="368"/>
      <c r="G14" s="368"/>
      <c r="H14" s="368"/>
      <c r="I14" s="368"/>
      <c r="J14" s="368"/>
      <c r="K14" s="368"/>
      <c r="L14" s="369"/>
    </row>
    <row r="15" spans="1:13" ht="15" x14ac:dyDescent="0.2">
      <c r="A15" s="367" t="s">
        <v>184</v>
      </c>
      <c r="B15" s="368"/>
      <c r="C15" s="368"/>
      <c r="D15" s="368"/>
      <c r="E15" s="368"/>
      <c r="F15" s="368"/>
      <c r="G15" s="368"/>
      <c r="H15" s="368"/>
      <c r="I15" s="368"/>
      <c r="J15" s="368"/>
      <c r="K15" s="368"/>
      <c r="L15" s="369"/>
    </row>
    <row r="16" spans="1:13" ht="15" x14ac:dyDescent="0.2">
      <c r="A16" s="367" t="s">
        <v>185</v>
      </c>
      <c r="B16" s="368"/>
      <c r="C16" s="368"/>
      <c r="D16" s="368"/>
      <c r="E16" s="368"/>
      <c r="F16" s="368"/>
      <c r="G16" s="368"/>
      <c r="H16" s="368"/>
      <c r="I16" s="368"/>
      <c r="J16" s="368"/>
      <c r="K16" s="368"/>
      <c r="L16" s="369"/>
    </row>
    <row r="17" spans="1:17" ht="29.45" customHeight="1" x14ac:dyDescent="0.2">
      <c r="A17" s="367" t="s">
        <v>186</v>
      </c>
      <c r="B17" s="368"/>
      <c r="C17" s="368"/>
      <c r="D17" s="368"/>
      <c r="E17" s="368"/>
      <c r="F17" s="368"/>
      <c r="G17" s="368"/>
      <c r="H17" s="368"/>
      <c r="I17" s="368"/>
      <c r="J17" s="368"/>
      <c r="K17" s="368"/>
      <c r="L17" s="369"/>
    </row>
    <row r="18" spans="1:17" ht="15" x14ac:dyDescent="0.2">
      <c r="A18" s="367" t="s">
        <v>187</v>
      </c>
      <c r="B18" s="368"/>
      <c r="C18" s="368"/>
      <c r="D18" s="368"/>
      <c r="E18" s="368"/>
      <c r="F18" s="368"/>
      <c r="G18" s="368"/>
      <c r="H18" s="368"/>
      <c r="I18" s="368"/>
      <c r="J18" s="368"/>
      <c r="K18" s="368"/>
      <c r="L18" s="369"/>
    </row>
    <row r="19" spans="1:17" ht="27" customHeight="1" x14ac:dyDescent="0.2">
      <c r="A19" s="367" t="s">
        <v>188</v>
      </c>
      <c r="B19" s="368"/>
      <c r="C19" s="368"/>
      <c r="D19" s="368"/>
      <c r="E19" s="368"/>
      <c r="F19" s="368"/>
      <c r="G19" s="368"/>
      <c r="H19" s="368"/>
      <c r="I19" s="368"/>
      <c r="J19" s="368"/>
      <c r="K19" s="368"/>
      <c r="L19" s="369"/>
    </row>
    <row r="20" spans="1:17" ht="27" customHeight="1" x14ac:dyDescent="0.2">
      <c r="A20" s="367" t="s">
        <v>189</v>
      </c>
      <c r="B20" s="368"/>
      <c r="C20" s="368"/>
      <c r="D20" s="368"/>
      <c r="E20" s="368"/>
      <c r="F20" s="368"/>
      <c r="G20" s="368"/>
      <c r="H20" s="368"/>
      <c r="I20" s="368"/>
      <c r="J20" s="368"/>
      <c r="K20" s="368"/>
      <c r="L20" s="369"/>
    </row>
    <row r="21" spans="1:17" ht="15" x14ac:dyDescent="0.2">
      <c r="A21" s="367" t="s">
        <v>190</v>
      </c>
      <c r="B21" s="368"/>
      <c r="C21" s="368"/>
      <c r="D21" s="368"/>
      <c r="E21" s="368"/>
      <c r="F21" s="368"/>
      <c r="G21" s="368"/>
      <c r="H21" s="368"/>
      <c r="I21" s="368"/>
      <c r="J21" s="368"/>
      <c r="K21" s="368"/>
      <c r="L21" s="369"/>
    </row>
    <row r="22" spans="1:17" ht="15" x14ac:dyDescent="0.2">
      <c r="A22" s="367" t="s">
        <v>191</v>
      </c>
      <c r="B22" s="368"/>
      <c r="C22" s="368"/>
      <c r="D22" s="368"/>
      <c r="E22" s="368"/>
      <c r="F22" s="368"/>
      <c r="G22" s="368"/>
      <c r="H22" s="368"/>
      <c r="I22" s="368"/>
      <c r="J22" s="368"/>
      <c r="K22" s="368"/>
      <c r="L22" s="369"/>
    </row>
    <row r="23" spans="1:17" ht="29.45" customHeight="1" x14ac:dyDescent="0.2">
      <c r="A23" s="367" t="s">
        <v>192</v>
      </c>
      <c r="B23" s="368"/>
      <c r="C23" s="368"/>
      <c r="D23" s="368"/>
      <c r="E23" s="368"/>
      <c r="F23" s="368"/>
      <c r="G23" s="368"/>
      <c r="H23" s="368"/>
      <c r="I23" s="368"/>
      <c r="J23" s="368"/>
      <c r="K23" s="368"/>
      <c r="L23" s="369"/>
    </row>
    <row r="24" spans="1:17" ht="15" x14ac:dyDescent="0.2">
      <c r="A24" s="367" t="s">
        <v>193</v>
      </c>
      <c r="B24" s="368"/>
      <c r="C24" s="368"/>
      <c r="D24" s="368"/>
      <c r="E24" s="368"/>
      <c r="F24" s="368"/>
      <c r="G24" s="368"/>
      <c r="H24" s="368"/>
      <c r="I24" s="368"/>
      <c r="J24" s="368"/>
      <c r="K24" s="368"/>
      <c r="L24" s="369"/>
    </row>
    <row r="25" spans="1:17" ht="15" x14ac:dyDescent="0.2">
      <c r="A25" s="367" t="s">
        <v>194</v>
      </c>
      <c r="B25" s="368"/>
      <c r="C25" s="368"/>
      <c r="D25" s="368"/>
      <c r="E25" s="368"/>
      <c r="F25" s="368"/>
      <c r="G25" s="368"/>
      <c r="H25" s="368"/>
      <c r="I25" s="368"/>
      <c r="J25" s="368"/>
      <c r="K25" s="368"/>
      <c r="L25" s="369"/>
    </row>
    <row r="26" spans="1:17" s="155" customFormat="1" ht="15" customHeight="1" x14ac:dyDescent="0.2">
      <c r="A26" s="391" t="s">
        <v>113</v>
      </c>
      <c r="B26" s="392"/>
      <c r="C26" s="392"/>
      <c r="D26" s="392"/>
      <c r="E26" s="392"/>
      <c r="F26" s="392"/>
      <c r="G26" s="392"/>
      <c r="H26" s="392"/>
      <c r="I26" s="392"/>
      <c r="J26" s="392"/>
      <c r="K26" s="392"/>
      <c r="L26" s="393"/>
      <c r="M26" s="156"/>
      <c r="Q26" s="155" t="s">
        <v>84</v>
      </c>
    </row>
    <row r="27" spans="1:17" s="155" customFormat="1" ht="15" x14ac:dyDescent="0.2">
      <c r="A27" s="394" t="s">
        <v>205</v>
      </c>
      <c r="B27" s="368"/>
      <c r="C27" s="368"/>
      <c r="D27" s="368"/>
      <c r="E27" s="368"/>
      <c r="F27" s="368"/>
      <c r="G27" s="368"/>
      <c r="H27" s="368"/>
      <c r="I27" s="368"/>
      <c r="J27" s="368"/>
      <c r="K27" s="368"/>
      <c r="L27" s="369"/>
      <c r="M27" s="156"/>
    </row>
    <row r="28" spans="1:17" s="155" customFormat="1" ht="15" x14ac:dyDescent="0.2">
      <c r="A28" s="367" t="s">
        <v>195</v>
      </c>
      <c r="B28" s="368"/>
      <c r="C28" s="368"/>
      <c r="D28" s="368"/>
      <c r="E28" s="368"/>
      <c r="F28" s="368"/>
      <c r="G28" s="368"/>
      <c r="H28" s="368"/>
      <c r="I28" s="368"/>
      <c r="J28" s="368"/>
      <c r="K28" s="368"/>
      <c r="L28" s="369"/>
      <c r="M28" s="156"/>
    </row>
    <row r="29" spans="1:17" s="155" customFormat="1" ht="30" customHeight="1" x14ac:dyDescent="0.2">
      <c r="A29" s="367" t="s">
        <v>196</v>
      </c>
      <c r="B29" s="368"/>
      <c r="C29" s="368"/>
      <c r="D29" s="368"/>
      <c r="E29" s="368"/>
      <c r="F29" s="368"/>
      <c r="G29" s="368"/>
      <c r="H29" s="368"/>
      <c r="I29" s="368"/>
      <c r="J29" s="368"/>
      <c r="K29" s="368"/>
      <c r="L29" s="369"/>
      <c r="M29" s="156"/>
    </row>
    <row r="30" spans="1:17" s="155" customFormat="1" ht="15" x14ac:dyDescent="0.2">
      <c r="A30" s="367" t="s">
        <v>197</v>
      </c>
      <c r="B30" s="368"/>
      <c r="C30" s="368"/>
      <c r="D30" s="368"/>
      <c r="E30" s="368"/>
      <c r="F30" s="368"/>
      <c r="G30" s="368"/>
      <c r="H30" s="368"/>
      <c r="I30" s="368"/>
      <c r="J30" s="368"/>
      <c r="K30" s="368"/>
      <c r="L30" s="369"/>
      <c r="M30" s="156"/>
    </row>
    <row r="31" spans="1:17" s="155" customFormat="1" ht="15" x14ac:dyDescent="0.2">
      <c r="A31" s="367" t="s">
        <v>198</v>
      </c>
      <c r="B31" s="368"/>
      <c r="C31" s="368"/>
      <c r="D31" s="368"/>
      <c r="E31" s="368"/>
      <c r="F31" s="368"/>
      <c r="G31" s="368"/>
      <c r="H31" s="368"/>
      <c r="I31" s="368"/>
      <c r="J31" s="368"/>
      <c r="K31" s="368"/>
      <c r="L31" s="369"/>
      <c r="M31" s="156"/>
    </row>
    <row r="32" spans="1:17" s="155" customFormat="1" ht="15" x14ac:dyDescent="0.2">
      <c r="A32" s="367" t="s">
        <v>190</v>
      </c>
      <c r="B32" s="368"/>
      <c r="C32" s="368"/>
      <c r="D32" s="368"/>
      <c r="E32" s="368"/>
      <c r="F32" s="368"/>
      <c r="G32" s="368"/>
      <c r="H32" s="368"/>
      <c r="I32" s="368"/>
      <c r="J32" s="368"/>
      <c r="K32" s="368"/>
      <c r="L32" s="369"/>
      <c r="M32" s="156"/>
    </row>
    <row r="33" spans="1:13" s="155" customFormat="1" ht="15" x14ac:dyDescent="0.2">
      <c r="A33" s="367" t="s">
        <v>191</v>
      </c>
      <c r="B33" s="368"/>
      <c r="C33" s="368"/>
      <c r="D33" s="368"/>
      <c r="E33" s="368"/>
      <c r="F33" s="368"/>
      <c r="G33" s="368"/>
      <c r="H33" s="368"/>
      <c r="I33" s="368"/>
      <c r="J33" s="368"/>
      <c r="K33" s="368"/>
      <c r="L33" s="369"/>
      <c r="M33" s="156"/>
    </row>
    <row r="34" spans="1:13" s="155" customFormat="1" ht="15" x14ac:dyDescent="0.2">
      <c r="A34" s="367" t="s">
        <v>199</v>
      </c>
      <c r="B34" s="368"/>
      <c r="C34" s="368"/>
      <c r="D34" s="368"/>
      <c r="E34" s="368"/>
      <c r="F34" s="368"/>
      <c r="G34" s="368"/>
      <c r="H34" s="368"/>
      <c r="I34" s="368"/>
      <c r="J34" s="368"/>
      <c r="K34" s="368"/>
      <c r="L34" s="369"/>
      <c r="M34" s="156"/>
    </row>
    <row r="35" spans="1:13" s="155" customFormat="1" ht="15" x14ac:dyDescent="0.2">
      <c r="A35" s="367" t="s">
        <v>193</v>
      </c>
      <c r="B35" s="368"/>
      <c r="C35" s="368"/>
      <c r="D35" s="368"/>
      <c r="E35" s="368"/>
      <c r="F35" s="368"/>
      <c r="G35" s="368"/>
      <c r="H35" s="368"/>
      <c r="I35" s="368"/>
      <c r="J35" s="368"/>
      <c r="K35" s="368"/>
      <c r="L35" s="369"/>
      <c r="M35" s="156"/>
    </row>
    <row r="36" spans="1:13" s="155" customFormat="1" ht="15" x14ac:dyDescent="0.2">
      <c r="A36" s="367" t="s">
        <v>200</v>
      </c>
      <c r="B36" s="368"/>
      <c r="C36" s="368"/>
      <c r="D36" s="368"/>
      <c r="E36" s="368"/>
      <c r="F36" s="368"/>
      <c r="G36" s="368"/>
      <c r="H36" s="368"/>
      <c r="I36" s="368"/>
      <c r="J36" s="368"/>
      <c r="K36" s="368"/>
      <c r="L36" s="369"/>
      <c r="M36" s="156"/>
    </row>
    <row r="37" spans="1:13" s="155" customFormat="1" ht="15" customHeight="1" x14ac:dyDescent="0.2">
      <c r="A37" s="364" t="s">
        <v>111</v>
      </c>
      <c r="B37" s="365"/>
      <c r="C37" s="365"/>
      <c r="D37" s="365"/>
      <c r="E37" s="365"/>
      <c r="F37" s="365"/>
      <c r="G37" s="365"/>
      <c r="H37" s="365"/>
      <c r="I37" s="365"/>
      <c r="J37" s="365"/>
      <c r="K37" s="365"/>
      <c r="L37" s="366"/>
      <c r="M37" s="156"/>
    </row>
    <row r="38" spans="1:13" s="155" customFormat="1" ht="15" x14ac:dyDescent="0.2">
      <c r="A38" s="367" t="s">
        <v>201</v>
      </c>
      <c r="B38" s="368"/>
      <c r="C38" s="368"/>
      <c r="D38" s="368"/>
      <c r="E38" s="368"/>
      <c r="F38" s="368"/>
      <c r="G38" s="368"/>
      <c r="H38" s="368"/>
      <c r="I38" s="368"/>
      <c r="J38" s="368"/>
      <c r="K38" s="368"/>
      <c r="L38" s="369"/>
      <c r="M38" s="156"/>
    </row>
    <row r="39" spans="1:13" s="155" customFormat="1" ht="15" x14ac:dyDescent="0.2">
      <c r="A39" s="367" t="s">
        <v>202</v>
      </c>
      <c r="B39" s="368"/>
      <c r="C39" s="368"/>
      <c r="D39" s="368"/>
      <c r="E39" s="368"/>
      <c r="F39" s="368"/>
      <c r="G39" s="368"/>
      <c r="H39" s="368"/>
      <c r="I39" s="368"/>
      <c r="J39" s="368"/>
      <c r="K39" s="368"/>
      <c r="L39" s="369"/>
      <c r="M39" s="156"/>
    </row>
    <row r="40" spans="1:13" s="155" customFormat="1" ht="15" x14ac:dyDescent="0.2">
      <c r="A40" s="367" t="s">
        <v>203</v>
      </c>
      <c r="B40" s="368"/>
      <c r="C40" s="368"/>
      <c r="D40" s="368"/>
      <c r="E40" s="368"/>
      <c r="F40" s="368"/>
      <c r="G40" s="368"/>
      <c r="H40" s="368"/>
      <c r="I40" s="368"/>
      <c r="J40" s="368"/>
      <c r="K40" s="368"/>
      <c r="L40" s="369"/>
      <c r="M40" s="156"/>
    </row>
    <row r="41" spans="1:13" s="155" customFormat="1" ht="15" x14ac:dyDescent="0.2">
      <c r="A41" s="388" t="s">
        <v>204</v>
      </c>
      <c r="B41" s="389"/>
      <c r="C41" s="389"/>
      <c r="D41" s="389"/>
      <c r="E41" s="389"/>
      <c r="F41" s="389"/>
      <c r="G41" s="389"/>
      <c r="H41" s="389"/>
      <c r="I41" s="389"/>
      <c r="J41" s="389"/>
      <c r="K41" s="389"/>
      <c r="L41" s="390"/>
      <c r="M41" s="156"/>
    </row>
    <row r="42" spans="1:13" ht="15.75" x14ac:dyDescent="0.2">
      <c r="A42" s="385" t="s">
        <v>92</v>
      </c>
      <c r="B42" s="386"/>
      <c r="C42" s="386"/>
      <c r="D42" s="386"/>
      <c r="E42" s="386"/>
      <c r="F42" s="386"/>
      <c r="G42" s="386"/>
      <c r="H42" s="386"/>
      <c r="I42" s="386"/>
      <c r="J42" s="386"/>
      <c r="K42" s="386"/>
      <c r="L42" s="387"/>
    </row>
    <row r="43" spans="1:13" x14ac:dyDescent="0.2">
      <c r="A43" s="364" t="s">
        <v>93</v>
      </c>
      <c r="B43" s="365"/>
      <c r="C43" s="365"/>
      <c r="D43" s="365"/>
      <c r="E43" s="365"/>
      <c r="F43" s="365"/>
      <c r="G43" s="365"/>
      <c r="H43" s="365"/>
      <c r="I43" s="365"/>
      <c r="J43" s="365"/>
      <c r="K43" s="365"/>
      <c r="L43" s="366"/>
    </row>
    <row r="44" spans="1:13" ht="27.6" customHeight="1" x14ac:dyDescent="0.2">
      <c r="A44" s="367" t="s">
        <v>207</v>
      </c>
      <c r="B44" s="368"/>
      <c r="C44" s="368"/>
      <c r="D44" s="368"/>
      <c r="E44" s="368"/>
      <c r="F44" s="368"/>
      <c r="G44" s="368"/>
      <c r="H44" s="368"/>
      <c r="I44" s="368"/>
      <c r="J44" s="368"/>
      <c r="K44" s="368"/>
      <c r="L44" s="369"/>
    </row>
    <row r="45" spans="1:13" ht="15" x14ac:dyDescent="0.2">
      <c r="A45" s="379" t="s">
        <v>208</v>
      </c>
      <c r="B45" s="380"/>
      <c r="C45" s="380"/>
      <c r="D45" s="380"/>
      <c r="E45" s="380"/>
      <c r="F45" s="380"/>
      <c r="G45" s="380"/>
      <c r="H45" s="380"/>
      <c r="I45" s="380"/>
      <c r="J45" s="380"/>
      <c r="K45" s="380"/>
      <c r="L45" s="381"/>
    </row>
    <row r="46" spans="1:13" ht="15" x14ac:dyDescent="0.2">
      <c r="A46" s="379" t="s">
        <v>209</v>
      </c>
      <c r="B46" s="380"/>
      <c r="C46" s="380"/>
      <c r="D46" s="380"/>
      <c r="E46" s="380"/>
      <c r="F46" s="380"/>
      <c r="G46" s="380"/>
      <c r="H46" s="380"/>
      <c r="I46" s="380"/>
      <c r="J46" s="380"/>
      <c r="K46" s="380"/>
      <c r="L46" s="381"/>
    </row>
    <row r="47" spans="1:13" ht="15" x14ac:dyDescent="0.2">
      <c r="A47" s="376" t="s">
        <v>287</v>
      </c>
      <c r="B47" s="377"/>
      <c r="C47" s="377"/>
      <c r="D47" s="377"/>
      <c r="E47" s="377"/>
      <c r="F47" s="377"/>
      <c r="G47" s="377"/>
      <c r="H47" s="377"/>
      <c r="I47" s="377"/>
      <c r="J47" s="377"/>
      <c r="K47" s="377"/>
      <c r="L47" s="378"/>
    </row>
    <row r="48" spans="1:13" ht="15" x14ac:dyDescent="0.2">
      <c r="A48" s="376" t="s">
        <v>210</v>
      </c>
      <c r="B48" s="377"/>
      <c r="C48" s="377"/>
      <c r="D48" s="377"/>
      <c r="E48" s="377"/>
      <c r="F48" s="377"/>
      <c r="G48" s="377"/>
      <c r="H48" s="377"/>
      <c r="I48" s="377"/>
      <c r="J48" s="377"/>
      <c r="K48" s="377"/>
      <c r="L48" s="378"/>
    </row>
    <row r="49" spans="1:12" ht="15" x14ac:dyDescent="0.2">
      <c r="A49" s="376" t="s">
        <v>211</v>
      </c>
      <c r="B49" s="377"/>
      <c r="C49" s="377"/>
      <c r="D49" s="377"/>
      <c r="E49" s="377"/>
      <c r="F49" s="377"/>
      <c r="G49" s="377"/>
      <c r="H49" s="377"/>
      <c r="I49" s="377"/>
      <c r="J49" s="377"/>
      <c r="K49" s="377"/>
      <c r="L49" s="378"/>
    </row>
    <row r="50" spans="1:12" ht="15" x14ac:dyDescent="0.2">
      <c r="A50" s="376" t="s">
        <v>212</v>
      </c>
      <c r="B50" s="377"/>
      <c r="C50" s="377"/>
      <c r="D50" s="377"/>
      <c r="E50" s="377"/>
      <c r="F50" s="377"/>
      <c r="G50" s="377"/>
      <c r="H50" s="377"/>
      <c r="I50" s="377"/>
      <c r="J50" s="377"/>
      <c r="K50" s="377"/>
      <c r="L50" s="378"/>
    </row>
    <row r="51" spans="1:12" ht="15" x14ac:dyDescent="0.2">
      <c r="A51" s="379" t="s">
        <v>213</v>
      </c>
      <c r="B51" s="380"/>
      <c r="C51" s="380"/>
      <c r="D51" s="380"/>
      <c r="E51" s="380"/>
      <c r="F51" s="380"/>
      <c r="G51" s="380"/>
      <c r="H51" s="380"/>
      <c r="I51" s="380"/>
      <c r="J51" s="380"/>
      <c r="K51" s="380"/>
      <c r="L51" s="381"/>
    </row>
    <row r="52" spans="1:12" x14ac:dyDescent="0.2">
      <c r="A52" s="364" t="s">
        <v>97</v>
      </c>
      <c r="B52" s="365"/>
      <c r="C52" s="365"/>
      <c r="D52" s="365"/>
      <c r="E52" s="365"/>
      <c r="F52" s="365"/>
      <c r="G52" s="365"/>
      <c r="H52" s="365"/>
      <c r="I52" s="365"/>
      <c r="J52" s="365"/>
      <c r="K52" s="365"/>
      <c r="L52" s="366"/>
    </row>
    <row r="53" spans="1:12" ht="15" x14ac:dyDescent="0.2">
      <c r="A53" s="367" t="s">
        <v>214</v>
      </c>
      <c r="B53" s="368"/>
      <c r="C53" s="368"/>
      <c r="D53" s="368"/>
      <c r="E53" s="368"/>
      <c r="F53" s="368"/>
      <c r="G53" s="368"/>
      <c r="H53" s="368"/>
      <c r="I53" s="368"/>
      <c r="J53" s="368"/>
      <c r="K53" s="368"/>
      <c r="L53" s="369"/>
    </row>
    <row r="54" spans="1:12" ht="15" x14ac:dyDescent="0.2">
      <c r="A54" s="376" t="s">
        <v>215</v>
      </c>
      <c r="B54" s="377"/>
      <c r="C54" s="377"/>
      <c r="D54" s="377"/>
      <c r="E54" s="377"/>
      <c r="F54" s="377"/>
      <c r="G54" s="377"/>
      <c r="H54" s="377"/>
      <c r="I54" s="377"/>
      <c r="J54" s="377"/>
      <c r="K54" s="377"/>
      <c r="L54" s="378"/>
    </row>
    <row r="55" spans="1:12" ht="15" x14ac:dyDescent="0.2">
      <c r="A55" s="376" t="s">
        <v>216</v>
      </c>
      <c r="B55" s="377"/>
      <c r="C55" s="377"/>
      <c r="D55" s="377"/>
      <c r="E55" s="377"/>
      <c r="F55" s="377"/>
      <c r="G55" s="377"/>
      <c r="H55" s="377"/>
      <c r="I55" s="377"/>
      <c r="J55" s="377"/>
      <c r="K55" s="377"/>
      <c r="L55" s="378"/>
    </row>
    <row r="56" spans="1:12" ht="15" x14ac:dyDescent="0.2">
      <c r="A56" s="376" t="s">
        <v>217</v>
      </c>
      <c r="B56" s="377"/>
      <c r="C56" s="377"/>
      <c r="D56" s="377"/>
      <c r="E56" s="377"/>
      <c r="F56" s="377"/>
      <c r="G56" s="377"/>
      <c r="H56" s="377"/>
      <c r="I56" s="377"/>
      <c r="J56" s="377"/>
      <c r="K56" s="377"/>
      <c r="L56" s="378"/>
    </row>
    <row r="57" spans="1:12" ht="15" x14ac:dyDescent="0.2">
      <c r="A57" s="376" t="s">
        <v>218</v>
      </c>
      <c r="B57" s="377"/>
      <c r="C57" s="377"/>
      <c r="D57" s="377"/>
      <c r="E57" s="377"/>
      <c r="F57" s="377"/>
      <c r="G57" s="377"/>
      <c r="H57" s="377"/>
      <c r="I57" s="377"/>
      <c r="J57" s="377"/>
      <c r="K57" s="377"/>
      <c r="L57" s="378"/>
    </row>
    <row r="58" spans="1:12" ht="15" x14ac:dyDescent="0.2">
      <c r="A58" s="376" t="s">
        <v>219</v>
      </c>
      <c r="B58" s="377"/>
      <c r="C58" s="377"/>
      <c r="D58" s="377"/>
      <c r="E58" s="377"/>
      <c r="F58" s="377"/>
      <c r="G58" s="377"/>
      <c r="H58" s="377"/>
      <c r="I58" s="377"/>
      <c r="J58" s="377"/>
      <c r="K58" s="377"/>
      <c r="L58" s="378"/>
    </row>
    <row r="59" spans="1:12" ht="123.6" customHeight="1" x14ac:dyDescent="0.2">
      <c r="A59" s="367" t="s">
        <v>220</v>
      </c>
      <c r="B59" s="368"/>
      <c r="C59" s="368"/>
      <c r="D59" s="368"/>
      <c r="E59" s="368"/>
      <c r="F59" s="368"/>
      <c r="G59" s="368"/>
      <c r="H59" s="368"/>
      <c r="I59" s="368"/>
      <c r="J59" s="368"/>
      <c r="K59" s="368"/>
      <c r="L59" s="369"/>
    </row>
    <row r="60" spans="1:12" ht="139.15" customHeight="1" x14ac:dyDescent="0.2">
      <c r="A60" s="367" t="s">
        <v>221</v>
      </c>
      <c r="B60" s="368"/>
      <c r="C60" s="368"/>
      <c r="D60" s="368"/>
      <c r="E60" s="368"/>
      <c r="F60" s="368"/>
      <c r="G60" s="368"/>
      <c r="H60" s="368"/>
      <c r="I60" s="368"/>
      <c r="J60" s="368"/>
      <c r="K60" s="368"/>
      <c r="L60" s="369"/>
    </row>
    <row r="61" spans="1:12" ht="91.15" customHeight="1" x14ac:dyDescent="0.2">
      <c r="A61" s="367" t="s">
        <v>222</v>
      </c>
      <c r="B61" s="368"/>
      <c r="C61" s="368"/>
      <c r="D61" s="368"/>
      <c r="E61" s="368"/>
      <c r="F61" s="368"/>
      <c r="G61" s="368"/>
      <c r="H61" s="368"/>
      <c r="I61" s="368"/>
      <c r="J61" s="368"/>
      <c r="K61" s="368"/>
      <c r="L61" s="369"/>
    </row>
    <row r="62" spans="1:12" ht="81" customHeight="1" x14ac:dyDescent="0.2">
      <c r="A62" s="367" t="s">
        <v>223</v>
      </c>
      <c r="B62" s="368"/>
      <c r="C62" s="368"/>
      <c r="D62" s="368"/>
      <c r="E62" s="368"/>
      <c r="F62" s="368"/>
      <c r="G62" s="368"/>
      <c r="H62" s="368"/>
      <c r="I62" s="368"/>
      <c r="J62" s="368"/>
      <c r="K62" s="368"/>
      <c r="L62" s="369"/>
    </row>
    <row r="63" spans="1:12" ht="30.6" customHeight="1" x14ac:dyDescent="0.2">
      <c r="A63" s="367" t="s">
        <v>224</v>
      </c>
      <c r="B63" s="368"/>
      <c r="C63" s="368"/>
      <c r="D63" s="368"/>
      <c r="E63" s="368"/>
      <c r="F63" s="368"/>
      <c r="G63" s="368"/>
      <c r="H63" s="368"/>
      <c r="I63" s="368"/>
      <c r="J63" s="368"/>
      <c r="K63" s="368"/>
      <c r="L63" s="369"/>
    </row>
    <row r="64" spans="1:12" ht="21.75" customHeight="1" x14ac:dyDescent="0.2">
      <c r="A64" s="367" t="s">
        <v>225</v>
      </c>
      <c r="B64" s="368"/>
      <c r="C64" s="368"/>
      <c r="D64" s="368"/>
      <c r="E64" s="368"/>
      <c r="F64" s="368"/>
      <c r="G64" s="368"/>
      <c r="H64" s="368"/>
      <c r="I64" s="368"/>
      <c r="J64" s="368"/>
      <c r="K64" s="368"/>
      <c r="L64" s="369"/>
    </row>
    <row r="65" spans="1:12" ht="55.5" customHeight="1" x14ac:dyDescent="0.2">
      <c r="A65" s="367" t="s">
        <v>226</v>
      </c>
      <c r="B65" s="368"/>
      <c r="C65" s="368"/>
      <c r="D65" s="368"/>
      <c r="E65" s="368"/>
      <c r="F65" s="368"/>
      <c r="G65" s="368"/>
      <c r="H65" s="368"/>
      <c r="I65" s="368"/>
      <c r="J65" s="368"/>
      <c r="K65" s="368"/>
      <c r="L65" s="369"/>
    </row>
    <row r="66" spans="1:12" ht="66.599999999999994" customHeight="1" x14ac:dyDescent="0.2">
      <c r="A66" s="367" t="s">
        <v>227</v>
      </c>
      <c r="B66" s="368"/>
      <c r="C66" s="368"/>
      <c r="D66" s="368"/>
      <c r="E66" s="368"/>
      <c r="F66" s="368"/>
      <c r="G66" s="368"/>
      <c r="H66" s="368"/>
      <c r="I66" s="368"/>
      <c r="J66" s="368"/>
      <c r="K66" s="368"/>
      <c r="L66" s="369"/>
    </row>
    <row r="67" spans="1:12" ht="63" customHeight="1" x14ac:dyDescent="0.2">
      <c r="A67" s="367" t="s">
        <v>228</v>
      </c>
      <c r="B67" s="368"/>
      <c r="C67" s="368"/>
      <c r="D67" s="368"/>
      <c r="E67" s="368"/>
      <c r="F67" s="368"/>
      <c r="G67" s="368"/>
      <c r="H67" s="368"/>
      <c r="I67" s="368"/>
      <c r="J67" s="368"/>
      <c r="K67" s="368"/>
      <c r="L67" s="369"/>
    </row>
    <row r="68" spans="1:12" x14ac:dyDescent="0.2">
      <c r="A68" s="364" t="s">
        <v>98</v>
      </c>
      <c r="B68" s="365"/>
      <c r="C68" s="365"/>
      <c r="D68" s="365"/>
      <c r="E68" s="365"/>
      <c r="F68" s="365"/>
      <c r="G68" s="365"/>
      <c r="H68" s="365"/>
      <c r="I68" s="365"/>
      <c r="J68" s="365"/>
      <c r="K68" s="365"/>
      <c r="L68" s="366"/>
    </row>
    <row r="69" spans="1:12" ht="15" x14ac:dyDescent="0.2">
      <c r="A69" s="367" t="s">
        <v>229</v>
      </c>
      <c r="B69" s="368"/>
      <c r="C69" s="368"/>
      <c r="D69" s="368"/>
      <c r="E69" s="368"/>
      <c r="F69" s="368"/>
      <c r="G69" s="368"/>
      <c r="H69" s="368"/>
      <c r="I69" s="368"/>
      <c r="J69" s="368"/>
      <c r="K69" s="368"/>
      <c r="L69" s="369"/>
    </row>
    <row r="70" spans="1:12" ht="15" x14ac:dyDescent="0.2">
      <c r="A70" s="382" t="s">
        <v>230</v>
      </c>
      <c r="B70" s="383"/>
      <c r="C70" s="383"/>
      <c r="D70" s="383"/>
      <c r="E70" s="383"/>
      <c r="F70" s="383"/>
      <c r="G70" s="383"/>
      <c r="H70" s="383"/>
      <c r="I70" s="383"/>
      <c r="J70" s="383"/>
      <c r="K70" s="383"/>
      <c r="L70" s="384"/>
    </row>
    <row r="71" spans="1:12" ht="30" customHeight="1" x14ac:dyDescent="0.2">
      <c r="A71" s="382" t="s">
        <v>231</v>
      </c>
      <c r="B71" s="383"/>
      <c r="C71" s="383"/>
      <c r="D71" s="383"/>
      <c r="E71" s="383"/>
      <c r="F71" s="383"/>
      <c r="G71" s="383"/>
      <c r="H71" s="383"/>
      <c r="I71" s="383"/>
      <c r="J71" s="383"/>
      <c r="K71" s="383"/>
      <c r="L71" s="384"/>
    </row>
    <row r="72" spans="1:12" ht="15" x14ac:dyDescent="0.2">
      <c r="A72" s="367" t="s">
        <v>232</v>
      </c>
      <c r="B72" s="368"/>
      <c r="C72" s="368"/>
      <c r="D72" s="368"/>
      <c r="E72" s="368"/>
      <c r="F72" s="368"/>
      <c r="G72" s="368"/>
      <c r="H72" s="368"/>
      <c r="I72" s="368"/>
      <c r="J72" s="368"/>
      <c r="K72" s="368"/>
      <c r="L72" s="369"/>
    </row>
    <row r="73" spans="1:12" ht="15" x14ac:dyDescent="0.2">
      <c r="A73" s="376" t="s">
        <v>233</v>
      </c>
      <c r="B73" s="377"/>
      <c r="C73" s="377"/>
      <c r="D73" s="377"/>
      <c r="E73" s="377"/>
      <c r="F73" s="377"/>
      <c r="G73" s="377"/>
      <c r="H73" s="377"/>
      <c r="I73" s="377"/>
      <c r="J73" s="377"/>
      <c r="K73" s="377"/>
      <c r="L73" s="378"/>
    </row>
    <row r="74" spans="1:12" ht="15" x14ac:dyDescent="0.2">
      <c r="A74" s="382" t="s">
        <v>234</v>
      </c>
      <c r="B74" s="383"/>
      <c r="C74" s="383"/>
      <c r="D74" s="383"/>
      <c r="E74" s="383"/>
      <c r="F74" s="383"/>
      <c r="G74" s="383"/>
      <c r="H74" s="383"/>
      <c r="I74" s="383"/>
      <c r="J74" s="383"/>
      <c r="K74" s="383"/>
      <c r="L74" s="384"/>
    </row>
    <row r="75" spans="1:12" ht="15" x14ac:dyDescent="0.2">
      <c r="A75" s="382" t="s">
        <v>235</v>
      </c>
      <c r="B75" s="383"/>
      <c r="C75" s="383"/>
      <c r="D75" s="383"/>
      <c r="E75" s="383"/>
      <c r="F75" s="383"/>
      <c r="G75" s="383"/>
      <c r="H75" s="383"/>
      <c r="I75" s="383"/>
      <c r="J75" s="383"/>
      <c r="K75" s="383"/>
      <c r="L75" s="384"/>
    </row>
    <row r="76" spans="1:12" ht="15" x14ac:dyDescent="0.2">
      <c r="A76" s="376" t="s">
        <v>45</v>
      </c>
      <c r="B76" s="377"/>
      <c r="C76" s="377"/>
      <c r="D76" s="377"/>
      <c r="E76" s="377"/>
      <c r="F76" s="377"/>
      <c r="G76" s="377"/>
      <c r="H76" s="377"/>
      <c r="I76" s="377"/>
      <c r="J76" s="377"/>
      <c r="K76" s="377"/>
      <c r="L76" s="378"/>
    </row>
    <row r="77" spans="1:12" ht="15" x14ac:dyDescent="0.2">
      <c r="A77" s="376" t="s">
        <v>236</v>
      </c>
      <c r="B77" s="377"/>
      <c r="C77" s="377"/>
      <c r="D77" s="377"/>
      <c r="E77" s="377"/>
      <c r="F77" s="377"/>
      <c r="G77" s="377"/>
      <c r="H77" s="377"/>
      <c r="I77" s="377"/>
      <c r="J77" s="377"/>
      <c r="K77" s="377"/>
      <c r="L77" s="378"/>
    </row>
    <row r="78" spans="1:12" ht="15" x14ac:dyDescent="0.2">
      <c r="A78" s="382" t="s">
        <v>237</v>
      </c>
      <c r="B78" s="383"/>
      <c r="C78" s="383"/>
      <c r="D78" s="383"/>
      <c r="E78" s="383"/>
      <c r="F78" s="383"/>
      <c r="G78" s="383"/>
      <c r="H78" s="383"/>
      <c r="I78" s="383"/>
      <c r="J78" s="383"/>
      <c r="K78" s="383"/>
      <c r="L78" s="384"/>
    </row>
    <row r="79" spans="1:12" ht="15" x14ac:dyDescent="0.2">
      <c r="A79" s="382" t="s">
        <v>238</v>
      </c>
      <c r="B79" s="383"/>
      <c r="C79" s="383"/>
      <c r="D79" s="383"/>
      <c r="E79" s="383"/>
      <c r="F79" s="383"/>
      <c r="G79" s="383"/>
      <c r="H79" s="383"/>
      <c r="I79" s="383"/>
      <c r="J79" s="383"/>
      <c r="K79" s="383"/>
      <c r="L79" s="384"/>
    </row>
    <row r="80" spans="1:12" ht="15" x14ac:dyDescent="0.2">
      <c r="A80" s="382" t="s">
        <v>239</v>
      </c>
      <c r="B80" s="383"/>
      <c r="C80" s="383"/>
      <c r="D80" s="383"/>
      <c r="E80" s="383"/>
      <c r="F80" s="383"/>
      <c r="G80" s="383"/>
      <c r="H80" s="383"/>
      <c r="I80" s="383"/>
      <c r="J80" s="383"/>
      <c r="K80" s="383"/>
      <c r="L80" s="384"/>
    </row>
    <row r="81" spans="1:12" ht="15" x14ac:dyDescent="0.2">
      <c r="A81" s="376" t="s">
        <v>240</v>
      </c>
      <c r="B81" s="377"/>
      <c r="C81" s="377"/>
      <c r="D81" s="377"/>
      <c r="E81" s="377"/>
      <c r="F81" s="377"/>
      <c r="G81" s="377"/>
      <c r="H81" s="377"/>
      <c r="I81" s="377"/>
      <c r="J81" s="377"/>
      <c r="K81" s="377"/>
      <c r="L81" s="378"/>
    </row>
    <row r="82" spans="1:12" ht="31.15" customHeight="1" x14ac:dyDescent="0.2">
      <c r="A82" s="376" t="s">
        <v>241</v>
      </c>
      <c r="B82" s="377"/>
      <c r="C82" s="377"/>
      <c r="D82" s="377"/>
      <c r="E82" s="377"/>
      <c r="F82" s="377"/>
      <c r="G82" s="377"/>
      <c r="H82" s="377"/>
      <c r="I82" s="377"/>
      <c r="J82" s="377"/>
      <c r="K82" s="377"/>
      <c r="L82" s="378"/>
    </row>
    <row r="83" spans="1:12" ht="34.5" customHeight="1" x14ac:dyDescent="0.2">
      <c r="A83" s="376" t="s">
        <v>242</v>
      </c>
      <c r="B83" s="377"/>
      <c r="C83" s="377"/>
      <c r="D83" s="377"/>
      <c r="E83" s="377"/>
      <c r="F83" s="377"/>
      <c r="G83" s="377"/>
      <c r="H83" s="377"/>
      <c r="I83" s="377"/>
      <c r="J83" s="377"/>
      <c r="K83" s="377"/>
      <c r="L83" s="378"/>
    </row>
    <row r="84" spans="1:12" ht="15" x14ac:dyDescent="0.2">
      <c r="A84" s="376" t="s">
        <v>243</v>
      </c>
      <c r="B84" s="377"/>
      <c r="C84" s="377"/>
      <c r="D84" s="377"/>
      <c r="E84" s="377"/>
      <c r="F84" s="377"/>
      <c r="G84" s="377"/>
      <c r="H84" s="377"/>
      <c r="I84" s="377"/>
      <c r="J84" s="377"/>
      <c r="K84" s="377"/>
      <c r="L84" s="378"/>
    </row>
    <row r="85" spans="1:12" ht="15" x14ac:dyDescent="0.2">
      <c r="A85" s="376" t="s">
        <v>244</v>
      </c>
      <c r="B85" s="377"/>
      <c r="C85" s="377"/>
      <c r="D85" s="377"/>
      <c r="E85" s="377"/>
      <c r="F85" s="377"/>
      <c r="G85" s="377"/>
      <c r="H85" s="377"/>
      <c r="I85" s="377"/>
      <c r="J85" s="377"/>
      <c r="K85" s="377"/>
      <c r="L85" s="378"/>
    </row>
    <row r="86" spans="1:12" ht="34.9" customHeight="1" x14ac:dyDescent="0.2">
      <c r="A86" s="367" t="s">
        <v>245</v>
      </c>
      <c r="B86" s="368"/>
      <c r="C86" s="368"/>
      <c r="D86" s="368"/>
      <c r="E86" s="368"/>
      <c r="F86" s="368"/>
      <c r="G86" s="368"/>
      <c r="H86" s="368"/>
      <c r="I86" s="368"/>
      <c r="J86" s="368"/>
      <c r="K86" s="368"/>
      <c r="L86" s="369"/>
    </row>
    <row r="87" spans="1:12" x14ac:dyDescent="0.2">
      <c r="A87" s="364" t="s">
        <v>99</v>
      </c>
      <c r="B87" s="365"/>
      <c r="C87" s="365"/>
      <c r="D87" s="365"/>
      <c r="E87" s="365"/>
      <c r="F87" s="365"/>
      <c r="G87" s="365"/>
      <c r="H87" s="365"/>
      <c r="I87" s="365"/>
      <c r="J87" s="365"/>
      <c r="K87" s="365"/>
      <c r="L87" s="366"/>
    </row>
    <row r="88" spans="1:12" ht="15" x14ac:dyDescent="0.2">
      <c r="A88" s="367" t="s">
        <v>246</v>
      </c>
      <c r="B88" s="368"/>
      <c r="C88" s="368"/>
      <c r="D88" s="368"/>
      <c r="E88" s="368"/>
      <c r="F88" s="368"/>
      <c r="G88" s="368"/>
      <c r="H88" s="368"/>
      <c r="I88" s="368"/>
      <c r="J88" s="368"/>
      <c r="K88" s="368"/>
      <c r="L88" s="369"/>
    </row>
    <row r="89" spans="1:12" ht="15" x14ac:dyDescent="0.2">
      <c r="A89" s="367" t="s">
        <v>247</v>
      </c>
      <c r="B89" s="368"/>
      <c r="C89" s="368"/>
      <c r="D89" s="368"/>
      <c r="E89" s="368"/>
      <c r="F89" s="368"/>
      <c r="G89" s="368"/>
      <c r="H89" s="368"/>
      <c r="I89" s="368"/>
      <c r="J89" s="368"/>
      <c r="K89" s="368"/>
      <c r="L89" s="369"/>
    </row>
    <row r="90" spans="1:12" ht="28.15" customHeight="1" x14ac:dyDescent="0.2">
      <c r="A90" s="376" t="s">
        <v>248</v>
      </c>
      <c r="B90" s="377"/>
      <c r="C90" s="377"/>
      <c r="D90" s="377"/>
      <c r="E90" s="377"/>
      <c r="F90" s="377"/>
      <c r="G90" s="377"/>
      <c r="H90" s="377"/>
      <c r="I90" s="377"/>
      <c r="J90" s="377"/>
      <c r="K90" s="377"/>
      <c r="L90" s="378"/>
    </row>
    <row r="91" spans="1:12" ht="15" x14ac:dyDescent="0.2">
      <c r="A91" s="376" t="s">
        <v>249</v>
      </c>
      <c r="B91" s="377"/>
      <c r="C91" s="377"/>
      <c r="D91" s="377"/>
      <c r="E91" s="377"/>
      <c r="F91" s="377"/>
      <c r="G91" s="377"/>
      <c r="H91" s="377"/>
      <c r="I91" s="377"/>
      <c r="J91" s="377"/>
      <c r="K91" s="377"/>
      <c r="L91" s="378"/>
    </row>
    <row r="92" spans="1:12" ht="15" x14ac:dyDescent="0.2">
      <c r="A92" s="376" t="s">
        <v>250</v>
      </c>
      <c r="B92" s="377"/>
      <c r="C92" s="377"/>
      <c r="D92" s="377"/>
      <c r="E92" s="377"/>
      <c r="F92" s="377"/>
      <c r="G92" s="377"/>
      <c r="H92" s="377"/>
      <c r="I92" s="377"/>
      <c r="J92" s="377"/>
      <c r="K92" s="377"/>
      <c r="L92" s="378"/>
    </row>
    <row r="93" spans="1:12" ht="15" x14ac:dyDescent="0.2">
      <c r="A93" s="376" t="s">
        <v>251</v>
      </c>
      <c r="B93" s="377"/>
      <c r="C93" s="377"/>
      <c r="D93" s="377"/>
      <c r="E93" s="377"/>
      <c r="F93" s="377"/>
      <c r="G93" s="377"/>
      <c r="H93" s="377"/>
      <c r="I93" s="377"/>
      <c r="J93" s="377"/>
      <c r="K93" s="377"/>
      <c r="L93" s="378"/>
    </row>
    <row r="94" spans="1:12" ht="15" x14ac:dyDescent="0.2">
      <c r="A94" s="376" t="s">
        <v>252</v>
      </c>
      <c r="B94" s="377"/>
      <c r="C94" s="377"/>
      <c r="D94" s="377"/>
      <c r="E94" s="377"/>
      <c r="F94" s="377"/>
      <c r="G94" s="377"/>
      <c r="H94" s="377"/>
      <c r="I94" s="377"/>
      <c r="J94" s="377"/>
      <c r="K94" s="377"/>
      <c r="L94" s="378"/>
    </row>
    <row r="95" spans="1:12" ht="15" x14ac:dyDescent="0.2">
      <c r="A95" s="376" t="s">
        <v>253</v>
      </c>
      <c r="B95" s="377"/>
      <c r="C95" s="377"/>
      <c r="D95" s="377"/>
      <c r="E95" s="377"/>
      <c r="F95" s="377"/>
      <c r="G95" s="377"/>
      <c r="H95" s="377"/>
      <c r="I95" s="377"/>
      <c r="J95" s="377"/>
      <c r="K95" s="377"/>
      <c r="L95" s="378"/>
    </row>
    <row r="96" spans="1:12" ht="15" x14ac:dyDescent="0.2">
      <c r="A96" s="376" t="s">
        <v>254</v>
      </c>
      <c r="B96" s="377"/>
      <c r="C96" s="377"/>
      <c r="D96" s="377"/>
      <c r="E96" s="377"/>
      <c r="F96" s="377"/>
      <c r="G96" s="377"/>
      <c r="H96" s="377"/>
      <c r="I96" s="377"/>
      <c r="J96" s="377"/>
      <c r="K96" s="377"/>
      <c r="L96" s="378"/>
    </row>
    <row r="97" spans="1:12" ht="15" x14ac:dyDescent="0.2">
      <c r="A97" s="367" t="s">
        <v>255</v>
      </c>
      <c r="B97" s="368"/>
      <c r="C97" s="368"/>
      <c r="D97" s="368"/>
      <c r="E97" s="368"/>
      <c r="F97" s="368"/>
      <c r="G97" s="368"/>
      <c r="H97" s="368"/>
      <c r="I97" s="368"/>
      <c r="J97" s="368"/>
      <c r="K97" s="368"/>
      <c r="L97" s="369"/>
    </row>
    <row r="98" spans="1:12" ht="15" x14ac:dyDescent="0.2">
      <c r="A98" s="376" t="s">
        <v>256</v>
      </c>
      <c r="B98" s="377"/>
      <c r="C98" s="377"/>
      <c r="D98" s="377"/>
      <c r="E98" s="377"/>
      <c r="F98" s="377"/>
      <c r="G98" s="377"/>
      <c r="H98" s="377"/>
      <c r="I98" s="377"/>
      <c r="J98" s="377"/>
      <c r="K98" s="377"/>
      <c r="L98" s="378"/>
    </row>
    <row r="99" spans="1:12" ht="15" x14ac:dyDescent="0.2">
      <c r="A99" s="376" t="s">
        <v>257</v>
      </c>
      <c r="B99" s="377"/>
      <c r="C99" s="377"/>
      <c r="D99" s="377"/>
      <c r="E99" s="377"/>
      <c r="F99" s="377"/>
      <c r="G99" s="377"/>
      <c r="H99" s="377"/>
      <c r="I99" s="377"/>
      <c r="J99" s="377"/>
      <c r="K99" s="377"/>
      <c r="L99" s="378"/>
    </row>
    <row r="100" spans="1:12" ht="15" x14ac:dyDescent="0.2">
      <c r="A100" s="376" t="s">
        <v>258</v>
      </c>
      <c r="B100" s="377"/>
      <c r="C100" s="377"/>
      <c r="D100" s="377"/>
      <c r="E100" s="377"/>
      <c r="F100" s="377"/>
      <c r="G100" s="377"/>
      <c r="H100" s="377"/>
      <c r="I100" s="377"/>
      <c r="J100" s="377"/>
      <c r="K100" s="377"/>
      <c r="L100" s="378"/>
    </row>
    <row r="101" spans="1:12" ht="15" x14ac:dyDescent="0.2">
      <c r="A101" s="376" t="s">
        <v>259</v>
      </c>
      <c r="B101" s="377"/>
      <c r="C101" s="377"/>
      <c r="D101" s="377"/>
      <c r="E101" s="377"/>
      <c r="F101" s="377"/>
      <c r="G101" s="377"/>
      <c r="H101" s="377"/>
      <c r="I101" s="377"/>
      <c r="J101" s="377"/>
      <c r="K101" s="377"/>
      <c r="L101" s="378"/>
    </row>
    <row r="102" spans="1:12" ht="30" customHeight="1" x14ac:dyDescent="0.2">
      <c r="A102" s="376" t="s">
        <v>260</v>
      </c>
      <c r="B102" s="377"/>
      <c r="C102" s="377"/>
      <c r="D102" s="377"/>
      <c r="E102" s="377"/>
      <c r="F102" s="377"/>
      <c r="G102" s="377"/>
      <c r="H102" s="377"/>
      <c r="I102" s="377"/>
      <c r="J102" s="377"/>
      <c r="K102" s="377"/>
      <c r="L102" s="378"/>
    </row>
    <row r="103" spans="1:12" ht="29.45" customHeight="1" x14ac:dyDescent="0.2">
      <c r="A103" s="376" t="s">
        <v>261</v>
      </c>
      <c r="B103" s="377"/>
      <c r="C103" s="377"/>
      <c r="D103" s="377"/>
      <c r="E103" s="377"/>
      <c r="F103" s="377"/>
      <c r="G103" s="377"/>
      <c r="H103" s="377"/>
      <c r="I103" s="377"/>
      <c r="J103" s="377"/>
      <c r="K103" s="377"/>
      <c r="L103" s="378"/>
    </row>
    <row r="104" spans="1:12" ht="28.15" customHeight="1" x14ac:dyDescent="0.2">
      <c r="A104" s="376" t="s">
        <v>262</v>
      </c>
      <c r="B104" s="377"/>
      <c r="C104" s="377"/>
      <c r="D104" s="377"/>
      <c r="E104" s="377"/>
      <c r="F104" s="377"/>
      <c r="G104" s="377"/>
      <c r="H104" s="377"/>
      <c r="I104" s="377"/>
      <c r="J104" s="377"/>
      <c r="K104" s="377"/>
      <c r="L104" s="378"/>
    </row>
    <row r="105" spans="1:12" ht="15" x14ac:dyDescent="0.2">
      <c r="A105" s="376" t="s">
        <v>263</v>
      </c>
      <c r="B105" s="377"/>
      <c r="C105" s="377"/>
      <c r="D105" s="377"/>
      <c r="E105" s="377"/>
      <c r="F105" s="377"/>
      <c r="G105" s="377"/>
      <c r="H105" s="377"/>
      <c r="I105" s="377"/>
      <c r="J105" s="377"/>
      <c r="K105" s="377"/>
      <c r="L105" s="378"/>
    </row>
    <row r="106" spans="1:12" ht="31.9" customHeight="1" x14ac:dyDescent="0.2">
      <c r="A106" s="376" t="s">
        <v>264</v>
      </c>
      <c r="B106" s="377"/>
      <c r="C106" s="377"/>
      <c r="D106" s="377"/>
      <c r="E106" s="377"/>
      <c r="F106" s="377"/>
      <c r="G106" s="377"/>
      <c r="H106" s="377"/>
      <c r="I106" s="377"/>
      <c r="J106" s="377"/>
      <c r="K106" s="377"/>
      <c r="L106" s="378"/>
    </row>
    <row r="107" spans="1:12" ht="15" x14ac:dyDescent="0.2">
      <c r="A107" s="376" t="s">
        <v>265</v>
      </c>
      <c r="B107" s="377"/>
      <c r="C107" s="377"/>
      <c r="D107" s="377"/>
      <c r="E107" s="377"/>
      <c r="F107" s="377"/>
      <c r="G107" s="377"/>
      <c r="H107" s="377"/>
      <c r="I107" s="377"/>
      <c r="J107" s="377"/>
      <c r="K107" s="377"/>
      <c r="L107" s="378"/>
    </row>
    <row r="108" spans="1:12" ht="19.149999999999999" customHeight="1" x14ac:dyDescent="0.2">
      <c r="A108" s="376" t="s">
        <v>266</v>
      </c>
      <c r="B108" s="377"/>
      <c r="C108" s="377"/>
      <c r="D108" s="377"/>
      <c r="E108" s="377"/>
      <c r="F108" s="377"/>
      <c r="G108" s="377"/>
      <c r="H108" s="377"/>
      <c r="I108" s="377"/>
      <c r="J108" s="377"/>
      <c r="K108" s="377"/>
      <c r="L108" s="378"/>
    </row>
    <row r="109" spans="1:12" ht="15" x14ac:dyDescent="0.2">
      <c r="A109" s="376" t="s">
        <v>267</v>
      </c>
      <c r="B109" s="377"/>
      <c r="C109" s="377"/>
      <c r="D109" s="377"/>
      <c r="E109" s="377"/>
      <c r="F109" s="377"/>
      <c r="G109" s="377"/>
      <c r="H109" s="377"/>
      <c r="I109" s="377"/>
      <c r="J109" s="377"/>
      <c r="K109" s="377"/>
      <c r="L109" s="378"/>
    </row>
    <row r="110" spans="1:12" ht="15" x14ac:dyDescent="0.2">
      <c r="A110" s="367" t="s">
        <v>268</v>
      </c>
      <c r="B110" s="368"/>
      <c r="C110" s="368"/>
      <c r="D110" s="368"/>
      <c r="E110" s="368"/>
      <c r="F110" s="368"/>
      <c r="G110" s="368"/>
      <c r="H110" s="368"/>
      <c r="I110" s="368"/>
      <c r="J110" s="368"/>
      <c r="K110" s="368"/>
      <c r="L110" s="369"/>
    </row>
    <row r="111" spans="1:12" ht="29.45" customHeight="1" x14ac:dyDescent="0.2">
      <c r="A111" s="376" t="s">
        <v>269</v>
      </c>
      <c r="B111" s="377"/>
      <c r="C111" s="377"/>
      <c r="D111" s="377"/>
      <c r="E111" s="377"/>
      <c r="F111" s="377"/>
      <c r="G111" s="377"/>
      <c r="H111" s="377"/>
      <c r="I111" s="377"/>
      <c r="J111" s="377"/>
      <c r="K111" s="377"/>
      <c r="L111" s="378"/>
    </row>
    <row r="112" spans="1:12" ht="27.6" customHeight="1" x14ac:dyDescent="0.2">
      <c r="A112" s="376" t="s">
        <v>270</v>
      </c>
      <c r="B112" s="377"/>
      <c r="C112" s="377"/>
      <c r="D112" s="377"/>
      <c r="E112" s="377"/>
      <c r="F112" s="377"/>
      <c r="G112" s="377"/>
      <c r="H112" s="377"/>
      <c r="I112" s="377"/>
      <c r="J112" s="377"/>
      <c r="K112" s="377"/>
      <c r="L112" s="378"/>
    </row>
    <row r="113" spans="1:12" ht="15" x14ac:dyDescent="0.2">
      <c r="A113" s="376" t="s">
        <v>271</v>
      </c>
      <c r="B113" s="377"/>
      <c r="C113" s="377"/>
      <c r="D113" s="377"/>
      <c r="E113" s="377"/>
      <c r="F113" s="377"/>
      <c r="G113" s="377"/>
      <c r="H113" s="377"/>
      <c r="I113" s="377"/>
      <c r="J113" s="377"/>
      <c r="K113" s="377"/>
      <c r="L113" s="378"/>
    </row>
    <row r="114" spans="1:12" ht="15" x14ac:dyDescent="0.2">
      <c r="A114" s="376" t="s">
        <v>272</v>
      </c>
      <c r="B114" s="377"/>
      <c r="C114" s="377"/>
      <c r="D114" s="377"/>
      <c r="E114" s="377"/>
      <c r="F114" s="377"/>
      <c r="G114" s="377"/>
      <c r="H114" s="377"/>
      <c r="I114" s="377"/>
      <c r="J114" s="377"/>
      <c r="K114" s="377"/>
      <c r="L114" s="378"/>
    </row>
    <row r="115" spans="1:12" ht="30" customHeight="1" x14ac:dyDescent="0.2">
      <c r="A115" s="376" t="s">
        <v>273</v>
      </c>
      <c r="B115" s="377"/>
      <c r="C115" s="377"/>
      <c r="D115" s="377"/>
      <c r="E115" s="377"/>
      <c r="F115" s="377"/>
      <c r="G115" s="377"/>
      <c r="H115" s="377"/>
      <c r="I115" s="377"/>
      <c r="J115" s="377"/>
      <c r="K115" s="377"/>
      <c r="L115" s="378"/>
    </row>
    <row r="116" spans="1:12" ht="15" x14ac:dyDescent="0.2">
      <c r="A116" s="376" t="s">
        <v>274</v>
      </c>
      <c r="B116" s="377"/>
      <c r="C116" s="377"/>
      <c r="D116" s="377"/>
      <c r="E116" s="377"/>
      <c r="F116" s="377"/>
      <c r="G116" s="377"/>
      <c r="H116" s="377"/>
      <c r="I116" s="377"/>
      <c r="J116" s="377"/>
      <c r="K116" s="377"/>
      <c r="L116" s="378"/>
    </row>
    <row r="117" spans="1:12" ht="15" x14ac:dyDescent="0.2">
      <c r="A117" s="367" t="s">
        <v>275</v>
      </c>
      <c r="B117" s="368"/>
      <c r="C117" s="368"/>
      <c r="D117" s="368"/>
      <c r="E117" s="368"/>
      <c r="F117" s="368"/>
      <c r="G117" s="368"/>
      <c r="H117" s="368"/>
      <c r="I117" s="368"/>
      <c r="J117" s="368"/>
      <c r="K117" s="368"/>
      <c r="L117" s="369"/>
    </row>
    <row r="118" spans="1:12" ht="15" x14ac:dyDescent="0.2">
      <c r="A118" s="376" t="s">
        <v>276</v>
      </c>
      <c r="B118" s="377"/>
      <c r="C118" s="377"/>
      <c r="D118" s="377"/>
      <c r="E118" s="377"/>
      <c r="F118" s="377"/>
      <c r="G118" s="377"/>
      <c r="H118" s="377"/>
      <c r="I118" s="377"/>
      <c r="J118" s="377"/>
      <c r="K118" s="377"/>
      <c r="L118" s="378"/>
    </row>
    <row r="119" spans="1:12" ht="15" x14ac:dyDescent="0.2">
      <c r="A119" s="376" t="s">
        <v>277</v>
      </c>
      <c r="B119" s="377"/>
      <c r="C119" s="377"/>
      <c r="D119" s="377"/>
      <c r="E119" s="377"/>
      <c r="F119" s="377"/>
      <c r="G119" s="377"/>
      <c r="H119" s="377"/>
      <c r="I119" s="377"/>
      <c r="J119" s="377"/>
      <c r="K119" s="377"/>
      <c r="L119" s="378"/>
    </row>
    <row r="120" spans="1:12" ht="15" x14ac:dyDescent="0.2">
      <c r="A120" s="376" t="s">
        <v>278</v>
      </c>
      <c r="B120" s="377"/>
      <c r="C120" s="377"/>
      <c r="D120" s="377"/>
      <c r="E120" s="377"/>
      <c r="F120" s="377"/>
      <c r="G120" s="377"/>
      <c r="H120" s="377"/>
      <c r="I120" s="377"/>
      <c r="J120" s="377"/>
      <c r="K120" s="377"/>
      <c r="L120" s="378"/>
    </row>
    <row r="121" spans="1:12" ht="15" x14ac:dyDescent="0.2">
      <c r="A121" s="376" t="s">
        <v>279</v>
      </c>
      <c r="B121" s="377"/>
      <c r="C121" s="377"/>
      <c r="D121" s="377"/>
      <c r="E121" s="377"/>
      <c r="F121" s="377"/>
      <c r="G121" s="377"/>
      <c r="H121" s="377"/>
      <c r="I121" s="377"/>
      <c r="J121" s="377"/>
      <c r="K121" s="377"/>
      <c r="L121" s="378"/>
    </row>
    <row r="122" spans="1:12" ht="15" x14ac:dyDescent="0.2">
      <c r="A122" s="376" t="s">
        <v>280</v>
      </c>
      <c r="B122" s="377"/>
      <c r="C122" s="377"/>
      <c r="D122" s="377"/>
      <c r="E122" s="377"/>
      <c r="F122" s="377"/>
      <c r="G122" s="377"/>
      <c r="H122" s="377"/>
      <c r="I122" s="377"/>
      <c r="J122" s="377"/>
      <c r="K122" s="377"/>
      <c r="L122" s="378"/>
    </row>
    <row r="123" spans="1:12" ht="15" x14ac:dyDescent="0.2">
      <c r="A123" s="367" t="s">
        <v>281</v>
      </c>
      <c r="B123" s="368"/>
      <c r="C123" s="368"/>
      <c r="D123" s="368"/>
      <c r="E123" s="368"/>
      <c r="F123" s="368"/>
      <c r="G123" s="368"/>
      <c r="H123" s="368"/>
      <c r="I123" s="368"/>
      <c r="J123" s="368"/>
      <c r="K123" s="368"/>
      <c r="L123" s="369"/>
    </row>
    <row r="124" spans="1:12" x14ac:dyDescent="0.2">
      <c r="A124" s="364" t="s">
        <v>115</v>
      </c>
      <c r="B124" s="365"/>
      <c r="C124" s="365"/>
      <c r="D124" s="365"/>
      <c r="E124" s="365"/>
      <c r="F124" s="365"/>
      <c r="G124" s="365"/>
      <c r="H124" s="365"/>
      <c r="I124" s="365"/>
      <c r="J124" s="365"/>
      <c r="K124" s="365"/>
      <c r="L124" s="366"/>
    </row>
    <row r="125" spans="1:12" ht="15" x14ac:dyDescent="0.2">
      <c r="A125" s="367" t="s">
        <v>282</v>
      </c>
      <c r="B125" s="368"/>
      <c r="C125" s="368"/>
      <c r="D125" s="368"/>
      <c r="E125" s="368"/>
      <c r="F125" s="368"/>
      <c r="G125" s="368"/>
      <c r="H125" s="368"/>
      <c r="I125" s="368"/>
      <c r="J125" s="368"/>
      <c r="K125" s="368"/>
      <c r="L125" s="369"/>
    </row>
    <row r="126" spans="1:12" ht="27.6" customHeight="1" x14ac:dyDescent="0.2">
      <c r="A126" s="367" t="s">
        <v>283</v>
      </c>
      <c r="B126" s="368"/>
      <c r="C126" s="368"/>
      <c r="D126" s="368"/>
      <c r="E126" s="368"/>
      <c r="F126" s="368"/>
      <c r="G126" s="368"/>
      <c r="H126" s="368"/>
      <c r="I126" s="368"/>
      <c r="J126" s="368"/>
      <c r="K126" s="368"/>
      <c r="L126" s="369"/>
    </row>
    <row r="127" spans="1:12" ht="28.15" customHeight="1" x14ac:dyDescent="0.2">
      <c r="A127" s="370" t="s">
        <v>284</v>
      </c>
      <c r="B127" s="371"/>
      <c r="C127" s="371"/>
      <c r="D127" s="371"/>
      <c r="E127" s="371"/>
      <c r="F127" s="371"/>
      <c r="G127" s="371"/>
      <c r="H127" s="371"/>
      <c r="I127" s="371"/>
      <c r="J127" s="371"/>
      <c r="K127" s="371"/>
      <c r="L127" s="372"/>
    </row>
    <row r="128" spans="1:12" ht="15.75" x14ac:dyDescent="0.2">
      <c r="A128" s="373" t="s">
        <v>94</v>
      </c>
      <c r="B128" s="374"/>
      <c r="C128" s="374"/>
      <c r="D128" s="374"/>
      <c r="E128" s="374"/>
      <c r="F128" s="374"/>
      <c r="G128" s="374"/>
      <c r="H128" s="374"/>
      <c r="I128" s="374"/>
      <c r="J128" s="374"/>
      <c r="K128" s="374"/>
      <c r="L128" s="375"/>
    </row>
    <row r="129" spans="1:12" x14ac:dyDescent="0.2">
      <c r="A129" s="364" t="s">
        <v>95</v>
      </c>
      <c r="B129" s="365"/>
      <c r="C129" s="365"/>
      <c r="D129" s="365"/>
      <c r="E129" s="365"/>
      <c r="F129" s="365"/>
      <c r="G129" s="365"/>
      <c r="H129" s="365"/>
      <c r="I129" s="365"/>
      <c r="J129" s="365"/>
      <c r="K129" s="365"/>
      <c r="L129" s="366"/>
    </row>
    <row r="130" spans="1:12" ht="23.45" customHeight="1" x14ac:dyDescent="0.2">
      <c r="A130" s="367" t="s">
        <v>288</v>
      </c>
      <c r="B130" s="368"/>
      <c r="C130" s="368"/>
      <c r="D130" s="368"/>
      <c r="E130" s="368"/>
      <c r="F130" s="368"/>
      <c r="G130" s="368"/>
      <c r="H130" s="368"/>
      <c r="I130" s="368"/>
      <c r="J130" s="368"/>
      <c r="K130" s="368"/>
      <c r="L130" s="369"/>
    </row>
    <row r="131" spans="1:12" ht="15" x14ac:dyDescent="0.2">
      <c r="A131" s="379" t="s">
        <v>289</v>
      </c>
      <c r="B131" s="380"/>
      <c r="C131" s="380"/>
      <c r="D131" s="380"/>
      <c r="E131" s="380"/>
      <c r="F131" s="380"/>
      <c r="G131" s="380"/>
      <c r="H131" s="380"/>
      <c r="I131" s="380"/>
      <c r="J131" s="380"/>
      <c r="K131" s="380"/>
      <c r="L131" s="381"/>
    </row>
    <row r="132" spans="1:12" ht="25.9" customHeight="1" x14ac:dyDescent="0.2">
      <c r="A132" s="367" t="s">
        <v>290</v>
      </c>
      <c r="B132" s="368"/>
      <c r="C132" s="368"/>
      <c r="D132" s="368"/>
      <c r="E132" s="368"/>
      <c r="F132" s="368"/>
      <c r="G132" s="368"/>
      <c r="H132" s="368"/>
      <c r="I132" s="368"/>
      <c r="J132" s="368"/>
      <c r="K132" s="368"/>
      <c r="L132" s="369"/>
    </row>
    <row r="133" spans="1:12" x14ac:dyDescent="0.2">
      <c r="A133" s="364" t="s">
        <v>105</v>
      </c>
      <c r="B133" s="365"/>
      <c r="C133" s="365"/>
      <c r="D133" s="365"/>
      <c r="E133" s="365"/>
      <c r="F133" s="365"/>
      <c r="G133" s="365"/>
      <c r="H133" s="365"/>
      <c r="I133" s="365"/>
      <c r="J133" s="365"/>
      <c r="K133" s="365"/>
      <c r="L133" s="366"/>
    </row>
    <row r="134" spans="1:12" ht="29.45" customHeight="1" x14ac:dyDescent="0.2">
      <c r="A134" s="367" t="s">
        <v>291</v>
      </c>
      <c r="B134" s="368"/>
      <c r="C134" s="368"/>
      <c r="D134" s="368"/>
      <c r="E134" s="368"/>
      <c r="F134" s="368"/>
      <c r="G134" s="368"/>
      <c r="H134" s="368"/>
      <c r="I134" s="368"/>
      <c r="J134" s="368"/>
      <c r="K134" s="368"/>
      <c r="L134" s="369"/>
    </row>
    <row r="135" spans="1:12" ht="29.45" customHeight="1" x14ac:dyDescent="0.2">
      <c r="A135" s="367" t="s">
        <v>292</v>
      </c>
      <c r="B135" s="368"/>
      <c r="C135" s="368"/>
      <c r="D135" s="368"/>
      <c r="E135" s="368"/>
      <c r="F135" s="368"/>
      <c r="G135" s="368"/>
      <c r="H135" s="368"/>
      <c r="I135" s="368"/>
      <c r="J135" s="368"/>
      <c r="K135" s="368"/>
      <c r="L135" s="369"/>
    </row>
    <row r="136" spans="1:12" x14ac:dyDescent="0.2">
      <c r="A136" s="364" t="s">
        <v>106</v>
      </c>
      <c r="B136" s="365"/>
      <c r="C136" s="365"/>
      <c r="D136" s="365"/>
      <c r="E136" s="365"/>
      <c r="F136" s="365"/>
      <c r="G136" s="365"/>
      <c r="H136" s="365"/>
      <c r="I136" s="365"/>
      <c r="J136" s="365"/>
      <c r="K136" s="365"/>
      <c r="L136" s="366"/>
    </row>
    <row r="137" spans="1:12" ht="27.6" customHeight="1" x14ac:dyDescent="0.2">
      <c r="A137" s="367" t="s">
        <v>293</v>
      </c>
      <c r="B137" s="368"/>
      <c r="C137" s="368"/>
      <c r="D137" s="368"/>
      <c r="E137" s="368"/>
      <c r="F137" s="368"/>
      <c r="G137" s="368"/>
      <c r="H137" s="368"/>
      <c r="I137" s="368"/>
      <c r="J137" s="368"/>
      <c r="K137" s="368"/>
      <c r="L137" s="369"/>
    </row>
    <row r="138" spans="1:12" ht="30" customHeight="1" x14ac:dyDescent="0.2">
      <c r="A138" s="370" t="s">
        <v>294</v>
      </c>
      <c r="B138" s="371"/>
      <c r="C138" s="371"/>
      <c r="D138" s="371"/>
      <c r="E138" s="371"/>
      <c r="F138" s="371"/>
      <c r="G138" s="371"/>
      <c r="H138" s="371"/>
      <c r="I138" s="371"/>
      <c r="J138" s="371"/>
      <c r="K138" s="371"/>
      <c r="L138" s="372"/>
    </row>
  </sheetData>
  <sheetProtection algorithmName="SHA-512" hashValue="db3ZIUCRnr3ulQOGPD9ZdWejUH4KeySsa89OM8n/5M1KU9Dh9Z0uVSXdkMpCYqV4dr0MZR7DGn0jhXEYc+8WbA==" saltValue="90/8MDp8JfBUE+CdUC4wAg==" spinCount="100000" sheet="1" objects="1" scenarios="1"/>
  <mergeCells count="136">
    <mergeCell ref="A19:L19"/>
    <mergeCell ref="A20:L20"/>
    <mergeCell ref="A2:L3"/>
    <mergeCell ref="A13:L13"/>
    <mergeCell ref="A14:L14"/>
    <mergeCell ref="A15:L15"/>
    <mergeCell ref="A16:L16"/>
    <mergeCell ref="A17:L17"/>
    <mergeCell ref="A18:L18"/>
    <mergeCell ref="A7:L7"/>
    <mergeCell ref="A8:L8"/>
    <mergeCell ref="A9:L9"/>
    <mergeCell ref="A10:L10"/>
    <mergeCell ref="A11:L11"/>
    <mergeCell ref="A12:L12"/>
    <mergeCell ref="A4:L4"/>
    <mergeCell ref="A5:L5"/>
    <mergeCell ref="A6:L6"/>
    <mergeCell ref="A21:L21"/>
    <mergeCell ref="A22:L22"/>
    <mergeCell ref="A23:L23"/>
    <mergeCell ref="A24:L24"/>
    <mergeCell ref="A37:L37"/>
    <mergeCell ref="A38:L38"/>
    <mergeCell ref="A39:L39"/>
    <mergeCell ref="A40:L40"/>
    <mergeCell ref="A41:L41"/>
    <mergeCell ref="A25:L25"/>
    <mergeCell ref="A26:L26"/>
    <mergeCell ref="A27:L27"/>
    <mergeCell ref="A28:L28"/>
    <mergeCell ref="A29:L29"/>
    <mergeCell ref="A30:L30"/>
    <mergeCell ref="A42:L42"/>
    <mergeCell ref="A31:L31"/>
    <mergeCell ref="A32:L32"/>
    <mergeCell ref="A33:L33"/>
    <mergeCell ref="A34:L34"/>
    <mergeCell ref="A35:L35"/>
    <mergeCell ref="A36:L36"/>
    <mergeCell ref="A53:L53"/>
    <mergeCell ref="A54:L54"/>
    <mergeCell ref="A43:L43"/>
    <mergeCell ref="A44:L44"/>
    <mergeCell ref="A45:L45"/>
    <mergeCell ref="A55:L55"/>
    <mergeCell ref="A56:L56"/>
    <mergeCell ref="A57:L57"/>
    <mergeCell ref="A58:L58"/>
    <mergeCell ref="A46:L46"/>
    <mergeCell ref="A48:L48"/>
    <mergeCell ref="A49:L49"/>
    <mergeCell ref="A50:L50"/>
    <mergeCell ref="A51:L51"/>
    <mergeCell ref="A52:L52"/>
    <mergeCell ref="A47:L47"/>
    <mergeCell ref="A65:L65"/>
    <mergeCell ref="A66:L66"/>
    <mergeCell ref="A67:L67"/>
    <mergeCell ref="A68:L68"/>
    <mergeCell ref="A69:L69"/>
    <mergeCell ref="A59:L59"/>
    <mergeCell ref="A60:L60"/>
    <mergeCell ref="A61:L61"/>
    <mergeCell ref="A62:L62"/>
    <mergeCell ref="A63:L63"/>
    <mergeCell ref="A64:L64"/>
    <mergeCell ref="A76:L76"/>
    <mergeCell ref="A77:L77"/>
    <mergeCell ref="A78:L78"/>
    <mergeCell ref="A79:L79"/>
    <mergeCell ref="A80:L80"/>
    <mergeCell ref="A81:L81"/>
    <mergeCell ref="A70:L70"/>
    <mergeCell ref="A71:L71"/>
    <mergeCell ref="A72:L72"/>
    <mergeCell ref="A73:L73"/>
    <mergeCell ref="A74:L74"/>
    <mergeCell ref="A75:L75"/>
    <mergeCell ref="A88:L88"/>
    <mergeCell ref="A89:L89"/>
    <mergeCell ref="A90:L90"/>
    <mergeCell ref="A91:L91"/>
    <mergeCell ref="A92:L92"/>
    <mergeCell ref="A93:L93"/>
    <mergeCell ref="A82:L82"/>
    <mergeCell ref="A83:L83"/>
    <mergeCell ref="A84:L84"/>
    <mergeCell ref="A85:L85"/>
    <mergeCell ref="A86:L86"/>
    <mergeCell ref="A87:L87"/>
    <mergeCell ref="A100:L100"/>
    <mergeCell ref="A101:L101"/>
    <mergeCell ref="A102:L102"/>
    <mergeCell ref="A103:L103"/>
    <mergeCell ref="A104:L104"/>
    <mergeCell ref="A105:L105"/>
    <mergeCell ref="A94:L94"/>
    <mergeCell ref="A95:L95"/>
    <mergeCell ref="A96:L96"/>
    <mergeCell ref="A97:L97"/>
    <mergeCell ref="A98:L98"/>
    <mergeCell ref="A99:L99"/>
    <mergeCell ref="A112:L112"/>
    <mergeCell ref="A113:L113"/>
    <mergeCell ref="A114:L114"/>
    <mergeCell ref="A115:L115"/>
    <mergeCell ref="A116:L116"/>
    <mergeCell ref="A117:L117"/>
    <mergeCell ref="A106:L106"/>
    <mergeCell ref="A107:L107"/>
    <mergeCell ref="A108:L108"/>
    <mergeCell ref="A109:L109"/>
    <mergeCell ref="A110:L110"/>
    <mergeCell ref="A111:L111"/>
    <mergeCell ref="A134:L134"/>
    <mergeCell ref="A135:L135"/>
    <mergeCell ref="A136:L136"/>
    <mergeCell ref="A137:L137"/>
    <mergeCell ref="A138:L138"/>
    <mergeCell ref="A129:L129"/>
    <mergeCell ref="A130:L130"/>
    <mergeCell ref="A131:L131"/>
    <mergeCell ref="A132:L132"/>
    <mergeCell ref="A133:L133"/>
    <mergeCell ref="A124:L124"/>
    <mergeCell ref="A125:L125"/>
    <mergeCell ref="A126:L126"/>
    <mergeCell ref="A127:L127"/>
    <mergeCell ref="A128:L128"/>
    <mergeCell ref="A118:L118"/>
    <mergeCell ref="A119:L119"/>
    <mergeCell ref="A120:L120"/>
    <mergeCell ref="A121:L121"/>
    <mergeCell ref="A122:L122"/>
    <mergeCell ref="A123:L123"/>
  </mergeCells>
  <printOptions horizontalCentered="1" verticalCentered="1"/>
  <pageMargins left="0.23622047244094491" right="0.23622047244094491" top="0.47" bottom="0.51181102362204722" header="0.31496062992125984" footer="0.31496062992125984"/>
  <pageSetup paperSize="8" scale="71" fitToHeight="2"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T357"/>
  <sheetViews>
    <sheetView topLeftCell="I1" zoomScaleNormal="100" workbookViewId="0">
      <pane ySplit="1" topLeftCell="A2" activePane="bottomLeft" state="frozen"/>
      <selection pane="bottomLeft" activeCell="N2" sqref="N2"/>
    </sheetView>
  </sheetViews>
  <sheetFormatPr defaultRowHeight="15" x14ac:dyDescent="0.25"/>
  <cols>
    <col min="1" max="1" width="21" bestFit="1" customWidth="1"/>
    <col min="2" max="2" width="21" customWidth="1"/>
    <col min="3" max="3" width="24.28515625" bestFit="1" customWidth="1"/>
    <col min="4" max="4" width="20.5703125" bestFit="1" customWidth="1"/>
    <col min="5" max="5" width="10.42578125" bestFit="1" customWidth="1"/>
    <col min="6" max="6" width="11.5703125" bestFit="1" customWidth="1"/>
    <col min="7" max="7" width="21.42578125" bestFit="1" customWidth="1"/>
    <col min="8" max="8" width="12.7109375" bestFit="1" customWidth="1"/>
    <col min="9" max="9" width="58.7109375" bestFit="1" customWidth="1"/>
    <col min="10" max="10" width="61.7109375" style="193" bestFit="1" customWidth="1"/>
    <col min="11" max="11" width="54.28515625" bestFit="1" customWidth="1"/>
    <col min="12" max="12" width="28.140625" bestFit="1" customWidth="1"/>
    <col min="13" max="13" width="20.5703125" style="194" bestFit="1" customWidth="1"/>
    <col min="14" max="14" width="15.85546875" style="194" customWidth="1"/>
    <col min="15" max="15" width="15.85546875" style="196" customWidth="1"/>
    <col min="16" max="16" width="52.5703125" style="196" bestFit="1" customWidth="1"/>
    <col min="17" max="17" width="13" customWidth="1"/>
    <col min="19" max="19" width="20.28515625" customWidth="1"/>
    <col min="20" max="20" width="14.140625" style="197" customWidth="1"/>
  </cols>
  <sheetData>
    <row r="1" spans="1:20" s="198" customFormat="1" ht="15.75" x14ac:dyDescent="0.25">
      <c r="A1" s="198" t="s">
        <v>339</v>
      </c>
      <c r="B1" s="198" t="s">
        <v>442</v>
      </c>
      <c r="C1" s="198" t="s">
        <v>340</v>
      </c>
      <c r="D1" s="198" t="s">
        <v>341</v>
      </c>
      <c r="E1" s="198" t="s">
        <v>342</v>
      </c>
      <c r="F1" s="198" t="s">
        <v>343</v>
      </c>
      <c r="G1" s="198" t="s">
        <v>345</v>
      </c>
      <c r="H1" s="198" t="s">
        <v>358</v>
      </c>
      <c r="I1" s="198" t="s">
        <v>353</v>
      </c>
      <c r="J1" s="198" t="s">
        <v>346</v>
      </c>
      <c r="K1" s="199" t="s">
        <v>359</v>
      </c>
      <c r="L1" s="199" t="s">
        <v>348</v>
      </c>
      <c r="M1" s="199" t="s">
        <v>329</v>
      </c>
      <c r="N1" s="199" t="s">
        <v>330</v>
      </c>
      <c r="O1" s="206" t="s">
        <v>331</v>
      </c>
      <c r="P1" s="199" t="s">
        <v>332</v>
      </c>
      <c r="Q1" s="199" t="s">
        <v>333</v>
      </c>
      <c r="R1" s="199"/>
      <c r="S1" s="199" t="s">
        <v>315</v>
      </c>
      <c r="T1" s="201" t="s">
        <v>327</v>
      </c>
    </row>
    <row r="2" spans="1:20" x14ac:dyDescent="0.25">
      <c r="A2" t="s">
        <v>344</v>
      </c>
      <c r="B2" t="s">
        <v>443</v>
      </c>
      <c r="C2" t="e">
        <f ca="1">LEFT(REPLACE(LEFT(CELL("filename",$A$1),FIND("]",CELL("filename",$A$1))-1),1,FIND("[",CELL("filename",$A$1)),""),FIND("_",REPLACE(LEFT(CELL("filename",$A$1),FIND("]",CELL("filename",$A$1))-1),1,FIND("[",CELL("filename",$A$1)),""))-1)</f>
        <v>#VALUE!</v>
      </c>
      <c r="D2" t="e">
        <f ca="1">MID(MID(CELL("filename",$A$1),FIND("[",CELL("filename",$A$1))+1,FIND(".",CELL("filename",$A$1))-1-FIND("[",CELL("filename",$A$1))), FIND("_", MID(CELL("filename",$A$1),FIND("[",CELL("filename",$A$1))+1,FIND(".",CELL("filename",$A$1))-1-FIND("[",CELL("filename",$A$1))), 1)+1,  FIND("_", MID(CELL("filename",$A$1),FIND("[",CELL("filename",$A$1))+1,FIND(".",CELL("filename",$A$1))-1-FIND("[",CELL("filename",$A$1))), FIND("_", MID(CELL("filename",$A$1),FIND("[",CELL("filename",$A$1))+1,FIND(".",CELL("filename",$A$1))-1-FIND("[",CELL("filename",$A$1))), 1)+1) - FIND("_", MID(CELL("filename",$A$1),FIND("[",CELL("filename",$A$1))+1,FIND(".",CELL("filename",$A$1))-1-FIND("[",CELL("filename",$A$1))), 1) -1 )</f>
        <v>#VALUE!</v>
      </c>
      <c r="G2">
        <f>IF(ISBLANK('A-Initial report'!$C$17),'A-Initial report'!$C$18,'A-Initial report'!$C$17)</f>
        <v>0</v>
      </c>
      <c r="H2" t="s">
        <v>324</v>
      </c>
      <c r="I2" s="193" t="s">
        <v>323</v>
      </c>
      <c r="J2" t="s">
        <v>328</v>
      </c>
      <c r="K2" t="s">
        <v>366</v>
      </c>
      <c r="L2" t="s">
        <v>361</v>
      </c>
      <c r="M2" s="200" t="str">
        <f>IF(OR(ISBLANK('A-Initial report'!$C7)=TRUE,'A-Initial report'!$C7="DD/MM/YYYY"),"",CONCATENATE(TEXT('A-Initial report'!$C7,"yyyymmdd")," ",TEXT( 'A-Initial report'!$H7,"hh:mm:ss")))</f>
        <v/>
      </c>
      <c r="N2" s="200"/>
      <c r="Q2" s="195"/>
      <c r="S2" s="195"/>
      <c r="T2" s="195"/>
    </row>
    <row r="3" spans="1:20" x14ac:dyDescent="0.25">
      <c r="A3" t="s">
        <v>344</v>
      </c>
      <c r="B3" t="s">
        <v>443</v>
      </c>
      <c r="C3" t="e">
        <f t="shared" ref="C3:C67" ca="1" si="0">LEFT(REPLACE(LEFT(CELL("filename",$A$1),FIND("]",CELL("filename",$A$1))-1),1,FIND("[",CELL("filename",$A$1)),""),FIND("_",REPLACE(LEFT(CELL("filename",$A$1),FIND("]",CELL("filename",$A$1))-1),1,FIND("[",CELL("filename",$A$1)),""))-1)</f>
        <v>#VALUE!</v>
      </c>
      <c r="D3" t="e">
        <f t="shared" ref="D3:D67" ca="1" si="1">MID(MID(CELL("filename",$A$1),FIND("[",CELL("filename",$A$1))+1,FIND(".",CELL("filename",$A$1))-1-FIND("[",CELL("filename",$A$1))), FIND("_", MID(CELL("filename",$A$1),FIND("[",CELL("filename",$A$1))+1,FIND(".",CELL("filename",$A$1))-1-FIND("[",CELL("filename",$A$1))), 1)+1,  FIND("_", MID(CELL("filename",$A$1),FIND("[",CELL("filename",$A$1))+1,FIND(".",CELL("filename",$A$1))-1-FIND("[",CELL("filename",$A$1))), FIND("_", MID(CELL("filename",$A$1),FIND("[",CELL("filename",$A$1))+1,FIND(".",CELL("filename",$A$1))-1-FIND("[",CELL("filename",$A$1))), 1)+1) - FIND("_", MID(CELL("filename",$A$1),FIND("[",CELL("filename",$A$1))+1,FIND(".",CELL("filename",$A$1))-1-FIND("[",CELL("filename",$A$1))), 1) -1 )</f>
        <v>#VALUE!</v>
      </c>
      <c r="G3">
        <f>IF(ISBLANK('A-Initial report'!$C$17),'A-Initial report'!$C$18,'A-Initial report'!$C$17)</f>
        <v>0</v>
      </c>
      <c r="H3" t="s">
        <v>324</v>
      </c>
      <c r="I3" t="s">
        <v>430</v>
      </c>
      <c r="J3" s="193" t="s">
        <v>66</v>
      </c>
      <c r="K3" s="193" t="s">
        <v>394</v>
      </c>
      <c r="L3" t="s">
        <v>347</v>
      </c>
      <c r="M3" s="200"/>
      <c r="N3" s="200"/>
      <c r="P3" s="196" t="str">
        <f>IF(Results!$S3=TRUE,"Individual","")</f>
        <v/>
      </c>
      <c r="Q3" s="195"/>
      <c r="S3" s="195" t="b">
        <v>0</v>
      </c>
      <c r="T3" s="195"/>
    </row>
    <row r="4" spans="1:20" x14ac:dyDescent="0.25">
      <c r="A4" t="s">
        <v>344</v>
      </c>
      <c r="B4" t="s">
        <v>443</v>
      </c>
      <c r="C4" t="e">
        <f t="shared" ca="1" si="0"/>
        <v>#VALUE!</v>
      </c>
      <c r="D4" t="e">
        <f t="shared" ca="1" si="1"/>
        <v>#VALUE!</v>
      </c>
      <c r="G4">
        <f>IF(ISBLANK('A-Initial report'!$C$17),'A-Initial report'!$C$18,'A-Initial report'!$C$17)</f>
        <v>0</v>
      </c>
      <c r="H4" t="s">
        <v>324</v>
      </c>
      <c r="I4" t="s">
        <v>430</v>
      </c>
      <c r="J4" s="193" t="s">
        <v>66</v>
      </c>
      <c r="K4" s="193" t="s">
        <v>394</v>
      </c>
      <c r="L4" t="s">
        <v>78</v>
      </c>
      <c r="M4" s="200"/>
      <c r="N4" s="200"/>
      <c r="P4" s="196" t="str">
        <f>IF(Results!$S4=TRUE,"Consolidated","")</f>
        <v/>
      </c>
      <c r="Q4" s="195"/>
      <c r="S4" s="195" t="b">
        <v>0</v>
      </c>
      <c r="T4" s="195"/>
    </row>
    <row r="5" spans="1:20" x14ac:dyDescent="0.25">
      <c r="A5" t="s">
        <v>344</v>
      </c>
      <c r="B5" t="s">
        <v>443</v>
      </c>
      <c r="C5" t="e">
        <f t="shared" ca="1" si="0"/>
        <v>#VALUE!</v>
      </c>
      <c r="D5" t="e">
        <f t="shared" ca="1" si="1"/>
        <v>#VALUE!</v>
      </c>
      <c r="G5">
        <f>IF(ISBLANK('A-Initial report'!$C$17),'A-Initial report'!$C$18,'A-Initial report'!$C$17)</f>
        <v>0</v>
      </c>
      <c r="H5" t="s">
        <v>324</v>
      </c>
      <c r="I5" t="s">
        <v>430</v>
      </c>
      <c r="J5" t="s">
        <v>351</v>
      </c>
      <c r="K5" t="s">
        <v>68</v>
      </c>
      <c r="L5" t="s">
        <v>361</v>
      </c>
      <c r="M5" s="195"/>
      <c r="N5" s="195"/>
      <c r="P5" s="196" t="str">
        <f>IF(ISBLANK('A-Initial report'!$C16)=TRUE,"",'A-Initial report'!$C16)</f>
        <v/>
      </c>
      <c r="Q5" s="195"/>
      <c r="S5" s="195"/>
      <c r="T5" s="195"/>
    </row>
    <row r="6" spans="1:20" x14ac:dyDescent="0.25">
      <c r="A6" t="s">
        <v>344</v>
      </c>
      <c r="B6" t="s">
        <v>443</v>
      </c>
      <c r="C6" t="e">
        <f t="shared" ca="1" si="0"/>
        <v>#VALUE!</v>
      </c>
      <c r="D6" t="e">
        <f t="shared" ca="1" si="1"/>
        <v>#VALUE!</v>
      </c>
      <c r="G6">
        <f>IF(ISBLANK('A-Initial report'!$C$17),'A-Initial report'!$C$18,'A-Initial report'!$C$17)</f>
        <v>0</v>
      </c>
      <c r="H6" t="s">
        <v>324</v>
      </c>
      <c r="I6" t="s">
        <v>430</v>
      </c>
      <c r="J6" t="s">
        <v>351</v>
      </c>
      <c r="K6" t="s">
        <v>397</v>
      </c>
      <c r="L6" t="s">
        <v>361</v>
      </c>
      <c r="M6" s="195"/>
      <c r="N6" s="195"/>
      <c r="P6" s="196" t="str">
        <f>IF(ISBLANK('A-Initial report'!$C17)=TRUE,"",'A-Initial report'!$C17)</f>
        <v/>
      </c>
      <c r="Q6" s="195"/>
      <c r="S6" s="195"/>
      <c r="T6" s="195"/>
    </row>
    <row r="7" spans="1:20" x14ac:dyDescent="0.25">
      <c r="A7" t="s">
        <v>344</v>
      </c>
      <c r="B7" t="s">
        <v>443</v>
      </c>
      <c r="C7" t="e">
        <f t="shared" ca="1" si="0"/>
        <v>#VALUE!</v>
      </c>
      <c r="D7" t="e">
        <f t="shared" ca="1" si="1"/>
        <v>#VALUE!</v>
      </c>
      <c r="G7">
        <f>IF(ISBLANK('A-Initial report'!$C$17),'A-Initial report'!$C$18,'A-Initial report'!$C$17)</f>
        <v>0</v>
      </c>
      <c r="H7" t="s">
        <v>324</v>
      </c>
      <c r="I7" t="s">
        <v>430</v>
      </c>
      <c r="J7" t="s">
        <v>351</v>
      </c>
      <c r="K7" t="s">
        <v>322</v>
      </c>
      <c r="L7" t="s">
        <v>361</v>
      </c>
      <c r="M7" s="195"/>
      <c r="N7" s="195"/>
      <c r="P7" s="196" t="str">
        <f>IF(ISBLANK('A-Initial report'!$C18)=TRUE,"",'A-Initial report'!$C18)</f>
        <v/>
      </c>
      <c r="Q7" s="195"/>
      <c r="S7" s="195"/>
      <c r="T7" s="195"/>
    </row>
    <row r="8" spans="1:20" x14ac:dyDescent="0.25">
      <c r="A8" t="s">
        <v>344</v>
      </c>
      <c r="B8" t="s">
        <v>443</v>
      </c>
      <c r="C8" t="e">
        <f t="shared" ca="1" si="0"/>
        <v>#VALUE!</v>
      </c>
      <c r="D8" t="e">
        <f t="shared" ca="1" si="1"/>
        <v>#VALUE!</v>
      </c>
      <c r="G8">
        <f>IF(ISBLANK('A-Initial report'!$C$17),'A-Initial report'!$C$18,'A-Initial report'!$C$17)</f>
        <v>0</v>
      </c>
      <c r="H8" t="s">
        <v>324</v>
      </c>
      <c r="I8" t="s">
        <v>430</v>
      </c>
      <c r="J8" t="s">
        <v>400</v>
      </c>
      <c r="K8" t="s">
        <v>395</v>
      </c>
      <c r="L8" t="s">
        <v>361</v>
      </c>
      <c r="M8" s="195"/>
      <c r="N8" s="195"/>
      <c r="P8" s="196" t="str">
        <f>IF(ISBLANK('A-Initial report'!$C19)=TRUE,"",'A-Initial report'!$C19)</f>
        <v/>
      </c>
      <c r="Q8" s="195"/>
      <c r="S8" s="195"/>
      <c r="T8" s="195"/>
    </row>
    <row r="9" spans="1:20" x14ac:dyDescent="0.25">
      <c r="A9" t="s">
        <v>344</v>
      </c>
      <c r="B9" t="s">
        <v>443</v>
      </c>
      <c r="C9" t="e">
        <f t="shared" ca="1" si="0"/>
        <v>#VALUE!</v>
      </c>
      <c r="D9" t="e">
        <f t="shared" ca="1" si="1"/>
        <v>#VALUE!</v>
      </c>
      <c r="G9">
        <f>IF(ISBLANK('A-Initial report'!$C$17),'A-Initial report'!$C$18,'A-Initial report'!$C$17)</f>
        <v>0</v>
      </c>
      <c r="H9" t="s">
        <v>324</v>
      </c>
      <c r="I9" t="s">
        <v>430</v>
      </c>
      <c r="J9" t="s">
        <v>400</v>
      </c>
      <c r="K9" t="s">
        <v>81</v>
      </c>
      <c r="L9" t="s">
        <v>361</v>
      </c>
      <c r="M9" s="195"/>
      <c r="N9" s="195"/>
      <c r="P9" s="196" t="str">
        <f>IF(ISBLANK('A-Initial report'!$C20)=TRUE,"",'A-Initial report'!$C20)</f>
        <v/>
      </c>
      <c r="Q9" s="195"/>
      <c r="S9" s="195"/>
      <c r="T9" s="195"/>
    </row>
    <row r="10" spans="1:20" x14ac:dyDescent="0.25">
      <c r="A10" t="s">
        <v>344</v>
      </c>
      <c r="B10" t="s">
        <v>443</v>
      </c>
      <c r="C10" t="e">
        <f t="shared" ca="1" si="0"/>
        <v>#VALUE!</v>
      </c>
      <c r="D10" t="e">
        <f t="shared" ca="1" si="1"/>
        <v>#VALUE!</v>
      </c>
      <c r="G10">
        <f>IF(ISBLANK('A-Initial report'!$C$17),'A-Initial report'!$C$18,'A-Initial report'!$C$17)</f>
        <v>0</v>
      </c>
      <c r="H10" t="s">
        <v>324</v>
      </c>
      <c r="I10" t="s">
        <v>430</v>
      </c>
      <c r="J10" t="s">
        <v>400</v>
      </c>
      <c r="K10" t="s">
        <v>399</v>
      </c>
      <c r="L10" t="s">
        <v>361</v>
      </c>
      <c r="P10" s="196" t="str">
        <f>IF(ISBLANK('A-Initial report'!$C21)=TRUE,"",'A-Initial report'!$C21)</f>
        <v/>
      </c>
    </row>
    <row r="11" spans="1:20" x14ac:dyDescent="0.25">
      <c r="A11" t="s">
        <v>344</v>
      </c>
      <c r="B11" t="s">
        <v>443</v>
      </c>
      <c r="C11" t="e">
        <f t="shared" ca="1" si="0"/>
        <v>#VALUE!</v>
      </c>
      <c r="D11" t="e">
        <f t="shared" ca="1" si="1"/>
        <v>#VALUE!</v>
      </c>
      <c r="G11">
        <f>IF(ISBLANK('A-Initial report'!$C$17),'A-Initial report'!$C$18,'A-Initial report'!$C$17)</f>
        <v>0</v>
      </c>
      <c r="H11" t="s">
        <v>324</v>
      </c>
      <c r="I11" t="s">
        <v>430</v>
      </c>
      <c r="J11" t="s">
        <v>400</v>
      </c>
      <c r="K11" t="s">
        <v>128</v>
      </c>
      <c r="L11" t="s">
        <v>361</v>
      </c>
      <c r="P11" s="196" t="str">
        <f>IF(ISBLANK('A-Initial report'!$C22)=TRUE,"",'A-Initial report'!$C22)</f>
        <v/>
      </c>
    </row>
    <row r="12" spans="1:20" x14ac:dyDescent="0.25">
      <c r="A12" t="s">
        <v>344</v>
      </c>
      <c r="B12" t="s">
        <v>443</v>
      </c>
      <c r="C12" t="e">
        <f t="shared" ca="1" si="0"/>
        <v>#VALUE!</v>
      </c>
      <c r="D12" t="e">
        <f t="shared" ca="1" si="1"/>
        <v>#VALUE!</v>
      </c>
      <c r="G12">
        <f>IF(ISBLANK('A-Initial report'!$C$17),'A-Initial report'!$C$18,'A-Initial report'!$C$17)</f>
        <v>0</v>
      </c>
      <c r="H12" t="s">
        <v>324</v>
      </c>
      <c r="I12" t="s">
        <v>430</v>
      </c>
      <c r="J12" t="s">
        <v>400</v>
      </c>
      <c r="K12" t="s">
        <v>128</v>
      </c>
      <c r="L12" t="s">
        <v>82</v>
      </c>
      <c r="P12" s="196" t="str">
        <f>IF(ISBLANK('A-Initial report'!$F22)=TRUE,"",'A-Initial report'!$F22)</f>
        <v/>
      </c>
    </row>
    <row r="13" spans="1:20" x14ac:dyDescent="0.25">
      <c r="A13" t="s">
        <v>344</v>
      </c>
      <c r="B13" t="s">
        <v>443</v>
      </c>
      <c r="C13" t="e">
        <f t="shared" ca="1" si="0"/>
        <v>#VALUE!</v>
      </c>
      <c r="D13" t="e">
        <f t="shared" ca="1" si="1"/>
        <v>#VALUE!</v>
      </c>
      <c r="G13">
        <f>IF(ISBLANK('A-Initial report'!$C$17),'A-Initial report'!$C$18,'A-Initial report'!$C$17)</f>
        <v>0</v>
      </c>
      <c r="H13" t="s">
        <v>324</v>
      </c>
      <c r="I13" t="s">
        <v>430</v>
      </c>
      <c r="J13" t="s">
        <v>400</v>
      </c>
      <c r="K13" t="s">
        <v>128</v>
      </c>
      <c r="L13" t="s">
        <v>83</v>
      </c>
      <c r="P13" s="196" t="str">
        <f>IF(ISBLANK('A-Initial report'!$K22)=TRUE,"",'A-Initial report'!$K22)</f>
        <v/>
      </c>
    </row>
    <row r="14" spans="1:20" x14ac:dyDescent="0.25">
      <c r="A14" t="s">
        <v>344</v>
      </c>
      <c r="B14" t="s">
        <v>443</v>
      </c>
      <c r="C14" t="e">
        <f t="shared" ca="1" si="0"/>
        <v>#VALUE!</v>
      </c>
      <c r="D14" t="e">
        <f t="shared" ca="1" si="1"/>
        <v>#VALUE!</v>
      </c>
      <c r="G14">
        <f>IF(ISBLANK('A-Initial report'!$C$17),'A-Initial report'!$C$18,'A-Initial report'!$C$17)</f>
        <v>0</v>
      </c>
      <c r="H14" t="s">
        <v>324</v>
      </c>
      <c r="I14" t="s">
        <v>430</v>
      </c>
      <c r="J14" t="s">
        <v>400</v>
      </c>
      <c r="K14" t="s">
        <v>129</v>
      </c>
      <c r="L14" t="s">
        <v>361</v>
      </c>
      <c r="P14" s="196" t="str">
        <f>IF(ISBLANK('A-Initial report'!$C23)=TRUE,"",'A-Initial report'!$C23)</f>
        <v/>
      </c>
    </row>
    <row r="15" spans="1:20" x14ac:dyDescent="0.25">
      <c r="A15" t="s">
        <v>344</v>
      </c>
      <c r="B15" t="s">
        <v>443</v>
      </c>
      <c r="C15" t="e">
        <f t="shared" ca="1" si="0"/>
        <v>#VALUE!</v>
      </c>
      <c r="D15" t="e">
        <f t="shared" ca="1" si="1"/>
        <v>#VALUE!</v>
      </c>
      <c r="G15">
        <f>IF(ISBLANK('A-Initial report'!$C$17),'A-Initial report'!$C$18,'A-Initial report'!$C$17)</f>
        <v>0</v>
      </c>
      <c r="H15" t="s">
        <v>324</v>
      </c>
      <c r="I15" t="s">
        <v>430</v>
      </c>
      <c r="J15" t="s">
        <v>400</v>
      </c>
      <c r="K15" t="s">
        <v>129</v>
      </c>
      <c r="L15" t="s">
        <v>82</v>
      </c>
      <c r="P15" s="196" t="str">
        <f>IF(ISBLANK('A-Initial report'!$F23)=TRUE,"",'A-Initial report'!$F23)</f>
        <v/>
      </c>
    </row>
    <row r="16" spans="1:20" x14ac:dyDescent="0.25">
      <c r="A16" t="s">
        <v>344</v>
      </c>
      <c r="B16" t="s">
        <v>443</v>
      </c>
      <c r="C16" t="e">
        <f t="shared" ca="1" si="0"/>
        <v>#VALUE!</v>
      </c>
      <c r="D16" t="e">
        <f t="shared" ca="1" si="1"/>
        <v>#VALUE!</v>
      </c>
      <c r="G16">
        <f>IF(ISBLANK('A-Initial report'!$C$17),'A-Initial report'!$C$18,'A-Initial report'!$C$17)</f>
        <v>0</v>
      </c>
      <c r="H16" t="s">
        <v>324</v>
      </c>
      <c r="I16" t="s">
        <v>430</v>
      </c>
      <c r="J16" t="s">
        <v>400</v>
      </c>
      <c r="K16" t="s">
        <v>129</v>
      </c>
      <c r="L16" t="s">
        <v>83</v>
      </c>
      <c r="P16" s="196" t="str">
        <f>IF(ISBLANK('A-Initial report'!$K23)=TRUE,"",'A-Initial report'!$K23)</f>
        <v/>
      </c>
    </row>
    <row r="17" spans="1:20" x14ac:dyDescent="0.25">
      <c r="A17" t="s">
        <v>344</v>
      </c>
      <c r="B17" t="s">
        <v>443</v>
      </c>
      <c r="C17" t="e">
        <f t="shared" ca="1" si="0"/>
        <v>#VALUE!</v>
      </c>
      <c r="D17" t="e">
        <f t="shared" ca="1" si="1"/>
        <v>#VALUE!</v>
      </c>
      <c r="G17">
        <f>IF(ISBLANK('A-Initial report'!$C$17),'A-Initial report'!$C$18,'A-Initial report'!$C$17)</f>
        <v>0</v>
      </c>
      <c r="H17" t="s">
        <v>324</v>
      </c>
      <c r="I17" t="s">
        <v>430</v>
      </c>
      <c r="J17" t="s">
        <v>350</v>
      </c>
      <c r="K17" t="s">
        <v>349</v>
      </c>
      <c r="L17" t="s">
        <v>361</v>
      </c>
      <c r="P17" s="196" t="str">
        <f>IF(ISBLANK('A-Initial report'!$C25)=TRUE,"",'A-Initial report'!$C25)</f>
        <v/>
      </c>
    </row>
    <row r="18" spans="1:20" x14ac:dyDescent="0.25">
      <c r="A18" t="s">
        <v>344</v>
      </c>
      <c r="B18" t="s">
        <v>443</v>
      </c>
      <c r="C18" t="e">
        <f t="shared" ca="1" si="0"/>
        <v>#VALUE!</v>
      </c>
      <c r="D18" t="e">
        <f t="shared" ca="1" si="1"/>
        <v>#VALUE!</v>
      </c>
      <c r="G18">
        <f>IF(ISBLANK('A-Initial report'!$C$17),'A-Initial report'!$C$18,'A-Initial report'!$C$17)</f>
        <v>0</v>
      </c>
      <c r="H18" t="s">
        <v>324</v>
      </c>
      <c r="I18" t="s">
        <v>430</v>
      </c>
      <c r="J18" t="s">
        <v>350</v>
      </c>
      <c r="K18" t="s">
        <v>396</v>
      </c>
      <c r="L18" t="s">
        <v>361</v>
      </c>
      <c r="P18" s="196" t="str">
        <f>IF(ISBLANK('A-Initial report'!$C26)=TRUE,"",'A-Initial report'!$C26)</f>
        <v/>
      </c>
    </row>
    <row r="19" spans="1:20" x14ac:dyDescent="0.25">
      <c r="A19" t="s">
        <v>344</v>
      </c>
      <c r="B19" t="s">
        <v>443</v>
      </c>
      <c r="C19" t="e">
        <f t="shared" ca="1" si="0"/>
        <v>#VALUE!</v>
      </c>
      <c r="D19" t="e">
        <f t="shared" ca="1" si="1"/>
        <v>#VALUE!</v>
      </c>
      <c r="G19">
        <f>IF(ISBLANK('A-Initial report'!$C$17),'A-Initial report'!$C$18,'A-Initial report'!$C$17)</f>
        <v>0</v>
      </c>
      <c r="H19" t="s">
        <v>324</v>
      </c>
      <c r="I19" t="s">
        <v>430</v>
      </c>
      <c r="J19" t="s">
        <v>350</v>
      </c>
      <c r="K19" t="s">
        <v>390</v>
      </c>
      <c r="L19" t="s">
        <v>361</v>
      </c>
      <c r="P19" s="196" t="str">
        <f>IF(ISBLANK('A-Initial report'!$C27)=TRUE,"",'A-Initial report'!$C27)</f>
        <v/>
      </c>
    </row>
    <row r="20" spans="1:20" x14ac:dyDescent="0.25">
      <c r="A20" t="s">
        <v>344</v>
      </c>
      <c r="B20" t="s">
        <v>443</v>
      </c>
      <c r="C20" t="e">
        <f t="shared" ca="1" si="0"/>
        <v>#VALUE!</v>
      </c>
      <c r="D20" t="e">
        <f t="shared" ca="1" si="1"/>
        <v>#VALUE!</v>
      </c>
      <c r="G20">
        <f>IF(ISBLANK('A-Initial report'!$C$17),'A-Initial report'!$C$18,'A-Initial report'!$C$17)</f>
        <v>0</v>
      </c>
      <c r="H20" t="s">
        <v>324</v>
      </c>
      <c r="I20" t="s">
        <v>430</v>
      </c>
      <c r="J20" t="s">
        <v>350</v>
      </c>
      <c r="K20" t="s">
        <v>128</v>
      </c>
      <c r="L20" t="s">
        <v>361</v>
      </c>
      <c r="P20" s="196" t="str">
        <f>IF(ISBLANK('A-Initial report'!$C28)=TRUE,"",'A-Initial report'!$C28)</f>
        <v/>
      </c>
    </row>
    <row r="21" spans="1:20" x14ac:dyDescent="0.25">
      <c r="A21" t="s">
        <v>344</v>
      </c>
      <c r="B21" t="s">
        <v>443</v>
      </c>
      <c r="C21" t="e">
        <f t="shared" ca="1" si="0"/>
        <v>#VALUE!</v>
      </c>
      <c r="D21" t="e">
        <f t="shared" ca="1" si="1"/>
        <v>#VALUE!</v>
      </c>
      <c r="G21">
        <f>IF(ISBLANK('A-Initial report'!$C$17),'A-Initial report'!$C$18,'A-Initial report'!$C$17)</f>
        <v>0</v>
      </c>
      <c r="H21" t="s">
        <v>324</v>
      </c>
      <c r="I21" t="s">
        <v>430</v>
      </c>
      <c r="J21" t="s">
        <v>350</v>
      </c>
      <c r="K21" t="s">
        <v>128</v>
      </c>
      <c r="L21" t="s">
        <v>82</v>
      </c>
      <c r="P21" s="196" t="str">
        <f>IF(ISBLANK('A-Initial report'!$F28)=TRUE,"",'A-Initial report'!$F28)</f>
        <v/>
      </c>
    </row>
    <row r="22" spans="1:20" x14ac:dyDescent="0.25">
      <c r="A22" t="s">
        <v>344</v>
      </c>
      <c r="B22" t="s">
        <v>443</v>
      </c>
      <c r="C22" t="e">
        <f t="shared" ca="1" si="0"/>
        <v>#VALUE!</v>
      </c>
      <c r="D22" t="e">
        <f t="shared" ca="1" si="1"/>
        <v>#VALUE!</v>
      </c>
      <c r="G22">
        <f>IF(ISBLANK('A-Initial report'!$C$17),'A-Initial report'!$C$18,'A-Initial report'!$C$17)</f>
        <v>0</v>
      </c>
      <c r="H22" t="s">
        <v>324</v>
      </c>
      <c r="I22" t="s">
        <v>430</v>
      </c>
      <c r="J22" t="s">
        <v>350</v>
      </c>
      <c r="K22" t="s">
        <v>128</v>
      </c>
      <c r="L22" t="s">
        <v>83</v>
      </c>
      <c r="P22" s="196" t="str">
        <f>IF(ISBLANK('A-Initial report'!$K28)=TRUE,"",'A-Initial report'!$K28)</f>
        <v/>
      </c>
    </row>
    <row r="23" spans="1:20" x14ac:dyDescent="0.25">
      <c r="A23" t="s">
        <v>344</v>
      </c>
      <c r="B23" t="s">
        <v>443</v>
      </c>
      <c r="C23" t="e">
        <f t="shared" ca="1" si="0"/>
        <v>#VALUE!</v>
      </c>
      <c r="D23" t="e">
        <f t="shared" ca="1" si="1"/>
        <v>#VALUE!</v>
      </c>
      <c r="G23">
        <f>IF(ISBLANK('A-Initial report'!$C$17),'A-Initial report'!$C$18,'A-Initial report'!$C$17)</f>
        <v>0</v>
      </c>
      <c r="H23" t="s">
        <v>324</v>
      </c>
      <c r="I23" t="s">
        <v>430</v>
      </c>
      <c r="J23" t="s">
        <v>350</v>
      </c>
      <c r="K23" t="s">
        <v>129</v>
      </c>
      <c r="L23" t="s">
        <v>361</v>
      </c>
      <c r="P23" s="196" t="str">
        <f>IF(ISBLANK('A-Initial report'!$C29)=TRUE,"",'A-Initial report'!$C29)</f>
        <v/>
      </c>
    </row>
    <row r="24" spans="1:20" x14ac:dyDescent="0.25">
      <c r="A24" t="s">
        <v>344</v>
      </c>
      <c r="B24" t="s">
        <v>443</v>
      </c>
      <c r="C24" t="e">
        <f t="shared" ca="1" si="0"/>
        <v>#VALUE!</v>
      </c>
      <c r="D24" t="e">
        <f t="shared" ca="1" si="1"/>
        <v>#VALUE!</v>
      </c>
      <c r="G24">
        <f>IF(ISBLANK('A-Initial report'!$C$17),'A-Initial report'!$C$18,'A-Initial report'!$C$17)</f>
        <v>0</v>
      </c>
      <c r="H24" t="s">
        <v>324</v>
      </c>
      <c r="I24" t="s">
        <v>430</v>
      </c>
      <c r="J24" t="s">
        <v>350</v>
      </c>
      <c r="K24" t="s">
        <v>129</v>
      </c>
      <c r="L24" t="s">
        <v>82</v>
      </c>
      <c r="P24" s="196" t="str">
        <f>IF(ISBLANK('A-Initial report'!$F29)=TRUE,"",'A-Initial report'!$F29)</f>
        <v/>
      </c>
    </row>
    <row r="25" spans="1:20" x14ac:dyDescent="0.25">
      <c r="A25" t="s">
        <v>344</v>
      </c>
      <c r="B25" t="s">
        <v>443</v>
      </c>
      <c r="C25" t="e">
        <f t="shared" ca="1" si="0"/>
        <v>#VALUE!</v>
      </c>
      <c r="D25" t="e">
        <f t="shared" ca="1" si="1"/>
        <v>#VALUE!</v>
      </c>
      <c r="G25">
        <f>IF(ISBLANK('A-Initial report'!$C$17),'A-Initial report'!$C$18,'A-Initial report'!$C$17)</f>
        <v>0</v>
      </c>
      <c r="H25" t="s">
        <v>324</v>
      </c>
      <c r="I25" t="s">
        <v>430</v>
      </c>
      <c r="J25" t="s">
        <v>350</v>
      </c>
      <c r="K25" t="s">
        <v>129</v>
      </c>
      <c r="L25" t="s">
        <v>83</v>
      </c>
      <c r="P25" s="196" t="str">
        <f>IF(ISBLANK('A-Initial report'!$K29)=TRUE,"",'A-Initial report'!$K29)</f>
        <v/>
      </c>
    </row>
    <row r="26" spans="1:20" x14ac:dyDescent="0.25">
      <c r="A26" t="s">
        <v>344</v>
      </c>
      <c r="B26" t="s">
        <v>443</v>
      </c>
      <c r="C26" t="e">
        <f t="shared" ca="1" si="0"/>
        <v>#VALUE!</v>
      </c>
      <c r="D26" t="e">
        <f t="shared" ca="1" si="1"/>
        <v>#VALUE!</v>
      </c>
      <c r="G26">
        <f>IF(ISBLANK('A-Initial report'!$C$17),'A-Initial report'!$C$18,'A-Initial report'!$C$17)</f>
        <v>0</v>
      </c>
      <c r="H26" t="s">
        <v>324</v>
      </c>
      <c r="I26" t="s">
        <v>431</v>
      </c>
      <c r="J26" s="193" t="s">
        <v>135</v>
      </c>
      <c r="K26" s="193" t="s">
        <v>135</v>
      </c>
      <c r="L26" t="s">
        <v>361</v>
      </c>
      <c r="M26" s="202" t="str">
        <f>IF(OR(ISBLANK('A-Initial report'!$C31)=TRUE,'A-Initial report'!$C31="DD/MM/YYYY HH:MM"),"",(TEXT('A-Initial report'!$C31,"yyyymmdd hh:mm:ss")))</f>
        <v/>
      </c>
    </row>
    <row r="27" spans="1:20" s="203" customFormat="1" x14ac:dyDescent="0.25">
      <c r="A27" s="203" t="s">
        <v>344</v>
      </c>
      <c r="B27" t="s">
        <v>443</v>
      </c>
      <c r="C27" s="203" t="e">
        <f t="shared" ca="1" si="0"/>
        <v>#VALUE!</v>
      </c>
      <c r="D27" s="203" t="e">
        <f t="shared" ca="1" si="1"/>
        <v>#VALUE!</v>
      </c>
      <c r="G27" s="203">
        <f>IF(ISBLANK('A-Initial report'!$C$17),'A-Initial report'!$C$18,'A-Initial report'!$C$17)</f>
        <v>0</v>
      </c>
      <c r="H27" s="203" t="s">
        <v>324</v>
      </c>
      <c r="I27" t="s">
        <v>431</v>
      </c>
      <c r="J27" s="205" t="s">
        <v>318</v>
      </c>
      <c r="K27" s="203" t="s">
        <v>334</v>
      </c>
      <c r="L27" s="203" t="s">
        <v>361</v>
      </c>
      <c r="M27" s="208"/>
      <c r="N27" s="208"/>
      <c r="O27" s="204"/>
      <c r="P27" s="204" t="str">
        <f>IF(ISBLANK(Results!$T29),"",INDEX('A-Initial report'!$N32:$O34,MATCH(Results!$T29,'A-Initial report'!$N32:$N34,0),2))</f>
        <v/>
      </c>
      <c r="T27" s="209"/>
    </row>
    <row r="28" spans="1:20" s="203" customFormat="1" x14ac:dyDescent="0.25">
      <c r="A28" s="203" t="s">
        <v>344</v>
      </c>
      <c r="B28" t="s">
        <v>443</v>
      </c>
      <c r="C28" s="203" t="e">
        <f t="shared" ca="1" si="0"/>
        <v>#VALUE!</v>
      </c>
      <c r="D28" s="203" t="e">
        <f t="shared" ca="1" si="1"/>
        <v>#VALUE!</v>
      </c>
      <c r="G28" s="203">
        <f>IF(ISBLANK('A-Initial report'!$C$17),'A-Initial report'!$C$18,'A-Initial report'!$C$17)</f>
        <v>0</v>
      </c>
      <c r="H28" s="203" t="s">
        <v>324</v>
      </c>
      <c r="I28" t="s">
        <v>431</v>
      </c>
      <c r="J28" s="205" t="s">
        <v>318</v>
      </c>
      <c r="K28" s="203" t="s">
        <v>334</v>
      </c>
      <c r="L28" s="205" t="s">
        <v>309</v>
      </c>
      <c r="M28" s="208"/>
      <c r="N28" s="208"/>
      <c r="O28" s="204"/>
      <c r="P28" s="204" t="str">
        <f>IF(ISBLANK('A-Initial report'!$I32)=TRUE,"",'A-Initial report'!$I32)</f>
        <v/>
      </c>
      <c r="T28" s="209"/>
    </row>
    <row r="29" spans="1:20" x14ac:dyDescent="0.25">
      <c r="A29" t="s">
        <v>344</v>
      </c>
      <c r="B29" t="s">
        <v>443</v>
      </c>
      <c r="C29" t="e">
        <f t="shared" ca="1" si="0"/>
        <v>#VALUE!</v>
      </c>
      <c r="D29" t="e">
        <f t="shared" ca="1" si="1"/>
        <v>#VALUE!</v>
      </c>
      <c r="G29">
        <f>IF(ISBLANK('A-Initial report'!$C$17),'A-Initial report'!$C$18,'A-Initial report'!$C$17)</f>
        <v>0</v>
      </c>
      <c r="H29" t="s">
        <v>324</v>
      </c>
      <c r="I29" t="s">
        <v>431</v>
      </c>
      <c r="J29" s="193" t="s">
        <v>318</v>
      </c>
      <c r="K29" t="s">
        <v>444</v>
      </c>
      <c r="L29" t="s">
        <v>361</v>
      </c>
      <c r="P29" s="196" t="str">
        <f>IF(ISBLANK('A-Initial report'!$C33)=TRUE,"",'A-Initial report'!$C33)</f>
        <v/>
      </c>
    </row>
    <row r="30" spans="1:20" x14ac:dyDescent="0.25">
      <c r="A30" t="s">
        <v>344</v>
      </c>
      <c r="B30" t="s">
        <v>443</v>
      </c>
      <c r="C30" t="e">
        <f t="shared" ca="1" si="0"/>
        <v>#VALUE!</v>
      </c>
      <c r="D30" t="e">
        <f t="shared" ca="1" si="1"/>
        <v>#VALUE!</v>
      </c>
      <c r="G30">
        <f>IF(ISBLANK('A-Initial report'!$C$17),'A-Initial report'!$C$18,'A-Initial report'!$C$17)</f>
        <v>0</v>
      </c>
      <c r="H30" t="s">
        <v>324</v>
      </c>
      <c r="I30" t="s">
        <v>431</v>
      </c>
      <c r="J30" s="193" t="s">
        <v>318</v>
      </c>
      <c r="K30" s="193" t="s">
        <v>403</v>
      </c>
      <c r="L30" t="s">
        <v>361</v>
      </c>
      <c r="M30" s="194" t="str">
        <f>IF(OR(ISBLANK('A-Initial report'!$C34)=TRUE,'A-Initial report'!$C34="DD/MM/YYYY HH:MM"),"",TEXT('A-Initial report'!$C34,"yyyymmdd hh:mm:ss"))</f>
        <v/>
      </c>
    </row>
    <row r="31" spans="1:20" x14ac:dyDescent="0.25">
      <c r="A31" t="s">
        <v>344</v>
      </c>
      <c r="B31" t="s">
        <v>443</v>
      </c>
      <c r="C31" t="e">
        <f t="shared" ca="1" si="0"/>
        <v>#VALUE!</v>
      </c>
      <c r="D31" t="e">
        <f t="shared" ca="1" si="1"/>
        <v>#VALUE!</v>
      </c>
      <c r="G31">
        <f>IF(ISBLANK('A-Initial report'!$C$17),'A-Initial report'!$C$18,'A-Initial report'!$C$17)</f>
        <v>0</v>
      </c>
      <c r="H31" t="s">
        <v>324</v>
      </c>
      <c r="I31" t="s">
        <v>401</v>
      </c>
      <c r="J31" s="193" t="s">
        <v>402</v>
      </c>
      <c r="K31" s="193" t="s">
        <v>367</v>
      </c>
      <c r="L31" t="s">
        <v>361</v>
      </c>
      <c r="P31" s="196" t="str">
        <f>IF(ISBLANK('A-Initial report'!$B44)=TRUE,"",'A-Initial report'!$B44)</f>
        <v/>
      </c>
    </row>
    <row r="32" spans="1:20" x14ac:dyDescent="0.25">
      <c r="A32" t="s">
        <v>344</v>
      </c>
      <c r="B32" t="s">
        <v>443</v>
      </c>
      <c r="C32" t="e">
        <f t="shared" ca="1" si="0"/>
        <v>#VALUE!</v>
      </c>
      <c r="D32" t="e">
        <f t="shared" ca="1" si="1"/>
        <v>#VALUE!</v>
      </c>
      <c r="G32">
        <f>IF(ISBLANK('A-Initial report'!$C$17),'A-Initial report'!$C$18,'A-Initial report'!$C$17)</f>
        <v>0</v>
      </c>
      <c r="H32" t="s">
        <v>324</v>
      </c>
      <c r="I32" t="s">
        <v>401</v>
      </c>
      <c r="J32" s="193" t="s">
        <v>402</v>
      </c>
      <c r="K32" s="193" t="s">
        <v>368</v>
      </c>
      <c r="L32" t="s">
        <v>361</v>
      </c>
      <c r="P32" s="196" t="str">
        <f>IF(ISBLANK('A-Initial report'!$B45)=TRUE,"",'A-Initial report'!$B45)</f>
        <v/>
      </c>
    </row>
    <row r="33" spans="1:16" x14ac:dyDescent="0.25">
      <c r="A33" t="s">
        <v>344</v>
      </c>
      <c r="B33" t="s">
        <v>443</v>
      </c>
      <c r="C33" t="e">
        <f t="shared" ca="1" si="0"/>
        <v>#VALUE!</v>
      </c>
      <c r="D33" t="e">
        <f t="shared" ca="1" si="1"/>
        <v>#VALUE!</v>
      </c>
      <c r="G33">
        <f>IF(ISBLANK('A-Initial report'!$C$17),'A-Initial report'!$C$18,'A-Initial report'!$C$17)</f>
        <v>0</v>
      </c>
      <c r="H33" t="s">
        <v>324</v>
      </c>
      <c r="I33" t="s">
        <v>401</v>
      </c>
      <c r="J33" s="193" t="s">
        <v>402</v>
      </c>
      <c r="K33" s="193" t="s">
        <v>369</v>
      </c>
      <c r="L33" t="s">
        <v>361</v>
      </c>
      <c r="P33" s="196" t="str">
        <f>IF(ISBLANK('A-Initial report'!$B46)=TRUE,"",'A-Initial report'!$B46)</f>
        <v/>
      </c>
    </row>
    <row r="34" spans="1:16" x14ac:dyDescent="0.25">
      <c r="A34" t="s">
        <v>344</v>
      </c>
      <c r="B34" t="s">
        <v>443</v>
      </c>
      <c r="C34" t="e">
        <f t="shared" ca="1" si="0"/>
        <v>#VALUE!</v>
      </c>
      <c r="D34" t="e">
        <f t="shared" ca="1" si="1"/>
        <v>#VALUE!</v>
      </c>
      <c r="G34">
        <f>IF(ISBLANK('A-Initial report'!$C$17),'A-Initial report'!$C$18,'A-Initial report'!$C$17)</f>
        <v>0</v>
      </c>
      <c r="H34" t="s">
        <v>324</v>
      </c>
      <c r="I34" t="s">
        <v>401</v>
      </c>
      <c r="J34" s="193" t="s">
        <v>402</v>
      </c>
      <c r="K34" s="193" t="s">
        <v>370</v>
      </c>
      <c r="L34" t="s">
        <v>361</v>
      </c>
      <c r="P34" s="196" t="str">
        <f>IF(ISBLANK('A-Initial report'!$B47)=TRUE,"",'A-Initial report'!$B47)</f>
        <v/>
      </c>
    </row>
    <row r="35" spans="1:16" x14ac:dyDescent="0.25">
      <c r="A35" t="s">
        <v>344</v>
      </c>
      <c r="B35" t="s">
        <v>443</v>
      </c>
      <c r="C35" t="e">
        <f t="shared" ca="1" si="0"/>
        <v>#VALUE!</v>
      </c>
      <c r="D35" t="e">
        <f t="shared" ca="1" si="1"/>
        <v>#VALUE!</v>
      </c>
      <c r="G35">
        <f>IF(ISBLANK('A-Initial report'!$C$17),'A-Initial report'!$C$18,'A-Initial report'!$C$17)</f>
        <v>0</v>
      </c>
      <c r="H35" t="s">
        <v>324</v>
      </c>
      <c r="I35" t="s">
        <v>401</v>
      </c>
      <c r="J35" s="193" t="s">
        <v>402</v>
      </c>
      <c r="K35" s="193" t="s">
        <v>371</v>
      </c>
      <c r="L35" t="s">
        <v>361</v>
      </c>
      <c r="P35" s="196" t="str">
        <f>IF(ISBLANK('A-Initial report'!$B48)=TRUE,"",'A-Initial report'!$B48)</f>
        <v/>
      </c>
    </row>
    <row r="36" spans="1:16" x14ac:dyDescent="0.25">
      <c r="A36" t="s">
        <v>344</v>
      </c>
      <c r="B36" t="s">
        <v>443</v>
      </c>
      <c r="C36" t="e">
        <f t="shared" ca="1" si="0"/>
        <v>#VALUE!</v>
      </c>
      <c r="D36" t="e">
        <f t="shared" ca="1" si="1"/>
        <v>#VALUE!</v>
      </c>
      <c r="G36">
        <f>IF(ISBLANK('A-Initial report'!$C$17),'A-Initial report'!$C$18,'A-Initial report'!$C$17)</f>
        <v>0</v>
      </c>
      <c r="H36" t="s">
        <v>324</v>
      </c>
      <c r="I36" t="s">
        <v>401</v>
      </c>
      <c r="J36" s="193" t="s">
        <v>402</v>
      </c>
      <c r="K36" s="193" t="s">
        <v>372</v>
      </c>
      <c r="L36" t="s">
        <v>361</v>
      </c>
      <c r="P36" s="196" t="str">
        <f>IF(ISBLANK('A-Initial report'!$B49)=TRUE,"",'A-Initial report'!$B49)</f>
        <v/>
      </c>
    </row>
    <row r="37" spans="1:16" x14ac:dyDescent="0.25">
      <c r="A37" t="s">
        <v>344</v>
      </c>
      <c r="B37" t="s">
        <v>443</v>
      </c>
      <c r="C37" t="e">
        <f t="shared" ca="1" si="0"/>
        <v>#VALUE!</v>
      </c>
      <c r="D37" t="e">
        <f t="shared" ca="1" si="1"/>
        <v>#VALUE!</v>
      </c>
      <c r="G37">
        <f>IF(ISBLANK('A-Initial report'!$C$17),'A-Initial report'!$C$18,'A-Initial report'!$C$17)</f>
        <v>0</v>
      </c>
      <c r="H37" t="s">
        <v>324</v>
      </c>
      <c r="I37" t="s">
        <v>401</v>
      </c>
      <c r="J37" s="193" t="s">
        <v>402</v>
      </c>
      <c r="K37" s="193" t="s">
        <v>373</v>
      </c>
      <c r="L37" t="s">
        <v>361</v>
      </c>
      <c r="P37" s="196" t="str">
        <f>IF(ISBLANK('A-Initial report'!$B50)=TRUE,"",'A-Initial report'!$B50)</f>
        <v/>
      </c>
    </row>
    <row r="38" spans="1:16" x14ac:dyDescent="0.25">
      <c r="A38" t="s">
        <v>344</v>
      </c>
      <c r="B38" t="s">
        <v>443</v>
      </c>
      <c r="C38" t="e">
        <f t="shared" ca="1" si="0"/>
        <v>#VALUE!</v>
      </c>
      <c r="D38" t="e">
        <f t="shared" ca="1" si="1"/>
        <v>#VALUE!</v>
      </c>
      <c r="G38">
        <f>IF(ISBLANK('A-Initial report'!$C$17),'A-Initial report'!$C$18,'A-Initial report'!$C$17)</f>
        <v>0</v>
      </c>
      <c r="H38" t="s">
        <v>324</v>
      </c>
      <c r="I38" t="s">
        <v>401</v>
      </c>
      <c r="J38" s="193" t="s">
        <v>402</v>
      </c>
      <c r="K38" s="193" t="s">
        <v>374</v>
      </c>
      <c r="L38" t="s">
        <v>361</v>
      </c>
      <c r="P38" s="196" t="str">
        <f>IF(ISBLANK('A-Initial report'!$B51)=TRUE,"",'A-Initial report'!$B51)</f>
        <v/>
      </c>
    </row>
    <row r="39" spans="1:16" x14ac:dyDescent="0.25">
      <c r="A39" t="s">
        <v>344</v>
      </c>
      <c r="B39" t="s">
        <v>443</v>
      </c>
      <c r="C39" t="e">
        <f t="shared" ca="1" si="0"/>
        <v>#VALUE!</v>
      </c>
      <c r="D39" t="e">
        <f t="shared" ca="1" si="1"/>
        <v>#VALUE!</v>
      </c>
      <c r="G39">
        <f>IF(ISBLANK('A-Initial report'!$C$17),'A-Initial report'!$C$18,'A-Initial report'!$C$17)</f>
        <v>0</v>
      </c>
      <c r="H39" t="s">
        <v>324</v>
      </c>
      <c r="I39" t="s">
        <v>401</v>
      </c>
      <c r="J39" s="193" t="s">
        <v>402</v>
      </c>
      <c r="K39" s="193" t="s">
        <v>375</v>
      </c>
      <c r="L39" t="s">
        <v>361</v>
      </c>
      <c r="P39" s="196" t="str">
        <f>IF(ISBLANK('A-Initial report'!$B52)=TRUE,"",'A-Initial report'!$B52)</f>
        <v/>
      </c>
    </row>
    <row r="40" spans="1:16" x14ac:dyDescent="0.25">
      <c r="A40" t="s">
        <v>344</v>
      </c>
      <c r="B40" t="s">
        <v>443</v>
      </c>
      <c r="C40" t="e">
        <f t="shared" ca="1" si="0"/>
        <v>#VALUE!</v>
      </c>
      <c r="D40" t="e">
        <f t="shared" ca="1" si="1"/>
        <v>#VALUE!</v>
      </c>
      <c r="G40">
        <f>IF(ISBLANK('A-Initial report'!$C$17),'A-Initial report'!$C$18,'A-Initial report'!$C$17)</f>
        <v>0</v>
      </c>
      <c r="H40" t="s">
        <v>324</v>
      </c>
      <c r="I40" t="s">
        <v>401</v>
      </c>
      <c r="J40" s="193" t="s">
        <v>402</v>
      </c>
      <c r="K40" s="193" t="s">
        <v>376</v>
      </c>
      <c r="L40" t="s">
        <v>361</v>
      </c>
      <c r="P40" s="196" t="str">
        <f>IF(ISBLANK('A-Initial report'!$B53)=TRUE,"",'A-Initial report'!$B53)</f>
        <v/>
      </c>
    </row>
    <row r="41" spans="1:16" x14ac:dyDescent="0.25">
      <c r="A41" t="s">
        <v>344</v>
      </c>
      <c r="B41" t="s">
        <v>443</v>
      </c>
      <c r="C41" t="e">
        <f t="shared" ca="1" si="0"/>
        <v>#VALUE!</v>
      </c>
      <c r="D41" t="e">
        <f t="shared" ca="1" si="1"/>
        <v>#VALUE!</v>
      </c>
      <c r="G41">
        <f>IF(ISBLANK('A-Initial report'!$C$17),'A-Initial report'!$C$18,'A-Initial report'!$C$17)</f>
        <v>0</v>
      </c>
      <c r="H41" t="s">
        <v>324</v>
      </c>
      <c r="I41" t="s">
        <v>401</v>
      </c>
      <c r="J41" s="193" t="s">
        <v>402</v>
      </c>
      <c r="K41" s="193" t="s">
        <v>377</v>
      </c>
      <c r="L41" t="s">
        <v>361</v>
      </c>
      <c r="P41" s="196" t="str">
        <f>IF(ISBLANK('A-Initial report'!$B54)=TRUE,"",'A-Initial report'!$B54)</f>
        <v/>
      </c>
    </row>
    <row r="42" spans="1:16" x14ac:dyDescent="0.25">
      <c r="A42" t="s">
        <v>344</v>
      </c>
      <c r="B42" t="s">
        <v>443</v>
      </c>
      <c r="C42" t="e">
        <f t="shared" ca="1" si="0"/>
        <v>#VALUE!</v>
      </c>
      <c r="D42" t="e">
        <f t="shared" ca="1" si="1"/>
        <v>#VALUE!</v>
      </c>
      <c r="G42">
        <f>IF(ISBLANK('A-Initial report'!$C$17),'A-Initial report'!$C$18,'A-Initial report'!$C$17)</f>
        <v>0</v>
      </c>
      <c r="H42" t="s">
        <v>324</v>
      </c>
      <c r="I42" t="s">
        <v>401</v>
      </c>
      <c r="J42" s="193" t="s">
        <v>402</v>
      </c>
      <c r="K42" s="193" t="s">
        <v>378</v>
      </c>
      <c r="L42" t="s">
        <v>361</v>
      </c>
      <c r="P42" s="196" t="str">
        <f>IF(ISBLANK('A-Initial report'!$B55)=TRUE,"",'A-Initial report'!$B55)</f>
        <v/>
      </c>
    </row>
    <row r="43" spans="1:16" x14ac:dyDescent="0.25">
      <c r="A43" t="s">
        <v>344</v>
      </c>
      <c r="B43" t="s">
        <v>443</v>
      </c>
      <c r="C43" t="e">
        <f t="shared" ca="1" si="0"/>
        <v>#VALUE!</v>
      </c>
      <c r="D43" t="e">
        <f t="shared" ca="1" si="1"/>
        <v>#VALUE!</v>
      </c>
      <c r="G43">
        <f>IF(ISBLANK('A-Initial report'!$C$17),'A-Initial report'!$C$18,'A-Initial report'!$C$17)</f>
        <v>0</v>
      </c>
      <c r="H43" t="s">
        <v>324</v>
      </c>
      <c r="I43" t="s">
        <v>401</v>
      </c>
      <c r="J43" s="193" t="s">
        <v>402</v>
      </c>
      <c r="K43" s="193" t="s">
        <v>379</v>
      </c>
      <c r="L43" t="s">
        <v>361</v>
      </c>
      <c r="P43" s="196" t="str">
        <f>IF(ISBLANK('A-Initial report'!$B56)=TRUE,"",'A-Initial report'!$B56)</f>
        <v/>
      </c>
    </row>
    <row r="44" spans="1:16" x14ac:dyDescent="0.25">
      <c r="A44" t="s">
        <v>344</v>
      </c>
      <c r="B44" t="s">
        <v>443</v>
      </c>
      <c r="C44" t="e">
        <f t="shared" ca="1" si="0"/>
        <v>#VALUE!</v>
      </c>
      <c r="D44" t="e">
        <f t="shared" ca="1" si="1"/>
        <v>#VALUE!</v>
      </c>
      <c r="G44">
        <f>IF(ISBLANK('A-Initial report'!$C$17),'A-Initial report'!$C$18,'A-Initial report'!$C$17)</f>
        <v>0</v>
      </c>
      <c r="H44" t="s">
        <v>324</v>
      </c>
      <c r="I44" t="s">
        <v>401</v>
      </c>
      <c r="J44" s="193" t="s">
        <v>402</v>
      </c>
      <c r="K44" s="193" t="s">
        <v>380</v>
      </c>
      <c r="L44" t="s">
        <v>361</v>
      </c>
      <c r="P44" s="196" t="str">
        <f>IF(ISBLANK('A-Initial report'!$B57)=TRUE,"",'A-Initial report'!$B57)</f>
        <v/>
      </c>
    </row>
    <row r="45" spans="1:16" x14ac:dyDescent="0.25">
      <c r="A45" t="s">
        <v>344</v>
      </c>
      <c r="B45" t="s">
        <v>443</v>
      </c>
      <c r="C45" t="e">
        <f t="shared" ca="1" si="0"/>
        <v>#VALUE!</v>
      </c>
      <c r="D45" t="e">
        <f t="shared" ca="1" si="1"/>
        <v>#VALUE!</v>
      </c>
      <c r="G45">
        <f>IF(ISBLANK('A-Initial report'!$C$17),'A-Initial report'!$C$18,'A-Initial report'!$C$17)</f>
        <v>0</v>
      </c>
      <c r="H45" t="s">
        <v>324</v>
      </c>
      <c r="I45" t="s">
        <v>401</v>
      </c>
      <c r="J45" s="193" t="s">
        <v>402</v>
      </c>
      <c r="K45" s="193" t="s">
        <v>381</v>
      </c>
      <c r="L45" t="s">
        <v>361</v>
      </c>
      <c r="P45" s="196" t="str">
        <f>IF(ISBLANK('A-Initial report'!$B58)=TRUE,"",'A-Initial report'!$B58)</f>
        <v/>
      </c>
    </row>
    <row r="46" spans="1:16" x14ac:dyDescent="0.25">
      <c r="A46" t="s">
        <v>344</v>
      </c>
      <c r="B46" t="s">
        <v>443</v>
      </c>
      <c r="C46" t="e">
        <f t="shared" ca="1" si="0"/>
        <v>#VALUE!</v>
      </c>
      <c r="D46" t="e">
        <f t="shared" ca="1" si="1"/>
        <v>#VALUE!</v>
      </c>
      <c r="G46">
        <f>IF(ISBLANK('A-Initial report'!$C$17),'A-Initial report'!$C$18,'A-Initial report'!$C$17)</f>
        <v>0</v>
      </c>
      <c r="H46" t="s">
        <v>324</v>
      </c>
      <c r="I46" t="s">
        <v>401</v>
      </c>
      <c r="J46" s="193" t="s">
        <v>402</v>
      </c>
      <c r="K46" s="193" t="s">
        <v>382</v>
      </c>
      <c r="L46" t="s">
        <v>361</v>
      </c>
      <c r="P46" s="196" t="str">
        <f>IF(ISBLANK('A-Initial report'!$B59)=TRUE,"",'A-Initial report'!$B59)</f>
        <v/>
      </c>
    </row>
    <row r="47" spans="1:16" x14ac:dyDescent="0.25">
      <c r="A47" t="s">
        <v>344</v>
      </c>
      <c r="B47" t="s">
        <v>443</v>
      </c>
      <c r="C47" t="e">
        <f t="shared" ca="1" si="0"/>
        <v>#VALUE!</v>
      </c>
      <c r="D47" t="e">
        <f t="shared" ca="1" si="1"/>
        <v>#VALUE!</v>
      </c>
      <c r="G47">
        <f>IF(ISBLANK('A-Initial report'!$C$17),'A-Initial report'!$C$18,'A-Initial report'!$C$17)</f>
        <v>0</v>
      </c>
      <c r="H47" t="s">
        <v>324</v>
      </c>
      <c r="I47" t="s">
        <v>401</v>
      </c>
      <c r="J47" s="193" t="s">
        <v>402</v>
      </c>
      <c r="K47" s="193" t="s">
        <v>383</v>
      </c>
      <c r="L47" t="s">
        <v>361</v>
      </c>
      <c r="P47" s="196" t="str">
        <f>IF(ISBLANK('A-Initial report'!$B60)=TRUE,"",'A-Initial report'!$B60)</f>
        <v/>
      </c>
    </row>
    <row r="48" spans="1:16" x14ac:dyDescent="0.25">
      <c r="A48" t="s">
        <v>344</v>
      </c>
      <c r="B48" t="s">
        <v>443</v>
      </c>
      <c r="C48" t="e">
        <f t="shared" ca="1" si="0"/>
        <v>#VALUE!</v>
      </c>
      <c r="D48" t="e">
        <f t="shared" ca="1" si="1"/>
        <v>#VALUE!</v>
      </c>
      <c r="G48">
        <f>IF(ISBLANK('A-Initial report'!$C$17),'A-Initial report'!$C$18,'A-Initial report'!$C$17)</f>
        <v>0</v>
      </c>
      <c r="H48" t="s">
        <v>324</v>
      </c>
      <c r="I48" t="s">
        <v>401</v>
      </c>
      <c r="J48" s="193" t="s">
        <v>402</v>
      </c>
      <c r="K48" s="193" t="s">
        <v>384</v>
      </c>
      <c r="L48" t="s">
        <v>361</v>
      </c>
      <c r="P48" s="196" t="str">
        <f>IF(ISBLANK('A-Initial report'!$B61)=TRUE,"",'A-Initial report'!$B61)</f>
        <v/>
      </c>
    </row>
    <row r="49" spans="1:16" x14ac:dyDescent="0.25">
      <c r="A49" t="s">
        <v>344</v>
      </c>
      <c r="B49" t="s">
        <v>443</v>
      </c>
      <c r="C49" t="e">
        <f t="shared" ca="1" si="0"/>
        <v>#VALUE!</v>
      </c>
      <c r="D49" t="e">
        <f t="shared" ca="1" si="1"/>
        <v>#VALUE!</v>
      </c>
      <c r="G49">
        <f>IF(ISBLANK('A-Initial report'!$C$17),'A-Initial report'!$C$18,'A-Initial report'!$C$17)</f>
        <v>0</v>
      </c>
      <c r="H49" t="s">
        <v>324</v>
      </c>
      <c r="I49" t="s">
        <v>401</v>
      </c>
      <c r="J49" s="193" t="s">
        <v>402</v>
      </c>
      <c r="K49" s="193" t="s">
        <v>385</v>
      </c>
      <c r="L49" t="s">
        <v>361</v>
      </c>
      <c r="P49" s="196" t="str">
        <f>IF(ISBLANK('A-Initial report'!$B62)=TRUE,"",'A-Initial report'!$B62)</f>
        <v/>
      </c>
    </row>
    <row r="50" spans="1:16" x14ac:dyDescent="0.25">
      <c r="A50" t="s">
        <v>344</v>
      </c>
      <c r="B50" t="s">
        <v>443</v>
      </c>
      <c r="C50" t="e">
        <f t="shared" ca="1" si="0"/>
        <v>#VALUE!</v>
      </c>
      <c r="D50" t="e">
        <f t="shared" ca="1" si="1"/>
        <v>#VALUE!</v>
      </c>
      <c r="G50">
        <f>IF(ISBLANK('A-Initial report'!$C$17),'A-Initial report'!$C$18,'A-Initial report'!$C$17)</f>
        <v>0</v>
      </c>
      <c r="H50" t="s">
        <v>324</v>
      </c>
      <c r="I50" t="s">
        <v>401</v>
      </c>
      <c r="J50" s="193" t="s">
        <v>402</v>
      </c>
      <c r="K50" s="193" t="s">
        <v>386</v>
      </c>
      <c r="L50" t="s">
        <v>361</v>
      </c>
      <c r="P50" s="196" t="str">
        <f>IF(ISBLANK('A-Initial report'!$B63)=TRUE,"",'A-Initial report'!$B63)</f>
        <v/>
      </c>
    </row>
    <row r="51" spans="1:16" x14ac:dyDescent="0.25">
      <c r="A51" t="s">
        <v>344</v>
      </c>
      <c r="B51" t="s">
        <v>443</v>
      </c>
      <c r="C51" t="e">
        <f t="shared" ca="1" si="0"/>
        <v>#VALUE!</v>
      </c>
      <c r="D51" t="e">
        <f t="shared" ca="1" si="1"/>
        <v>#VALUE!</v>
      </c>
      <c r="G51">
        <f>IF(ISBLANK('A-Initial report'!$C$17),'A-Initial report'!$C$18,'A-Initial report'!$C$17)</f>
        <v>0</v>
      </c>
      <c r="H51" t="s">
        <v>324</v>
      </c>
      <c r="I51" t="s">
        <v>401</v>
      </c>
      <c r="J51" s="193" t="s">
        <v>402</v>
      </c>
      <c r="K51" s="193" t="s">
        <v>387</v>
      </c>
      <c r="L51" t="s">
        <v>361</v>
      </c>
      <c r="P51" s="196" t="str">
        <f>IF(ISBLANK('A-Initial report'!$B64)=TRUE,"",'A-Initial report'!$B64)</f>
        <v/>
      </c>
    </row>
    <row r="52" spans="1:16" x14ac:dyDescent="0.25">
      <c r="A52" t="s">
        <v>344</v>
      </c>
      <c r="B52" t="s">
        <v>443</v>
      </c>
      <c r="C52" t="e">
        <f t="shared" ca="1" si="0"/>
        <v>#VALUE!</v>
      </c>
      <c r="D52" t="e">
        <f t="shared" ca="1" si="1"/>
        <v>#VALUE!</v>
      </c>
      <c r="G52">
        <f>IF(ISBLANK('A-Initial report'!$C$17),'A-Initial report'!$C$18,'A-Initial report'!$C$17)</f>
        <v>0</v>
      </c>
      <c r="H52" t="s">
        <v>324</v>
      </c>
      <c r="I52" t="s">
        <v>401</v>
      </c>
      <c r="J52" s="193" t="s">
        <v>402</v>
      </c>
      <c r="K52" s="193" t="s">
        <v>367</v>
      </c>
      <c r="L52" t="s">
        <v>404</v>
      </c>
      <c r="P52" s="196" t="str">
        <f>IF(ISBLANK('A-Initial report'!$C44)=TRUE,"",'A-Initial report'!$C44)</f>
        <v/>
      </c>
    </row>
    <row r="53" spans="1:16" x14ac:dyDescent="0.25">
      <c r="A53" t="s">
        <v>344</v>
      </c>
      <c r="B53" t="s">
        <v>443</v>
      </c>
      <c r="C53" t="e">
        <f t="shared" ca="1" si="0"/>
        <v>#VALUE!</v>
      </c>
      <c r="D53" t="e">
        <f t="shared" ca="1" si="1"/>
        <v>#VALUE!</v>
      </c>
      <c r="G53">
        <f>IF(ISBLANK('A-Initial report'!$C$17),'A-Initial report'!$C$18,'A-Initial report'!$C$17)</f>
        <v>0</v>
      </c>
      <c r="H53" t="s">
        <v>324</v>
      </c>
      <c r="I53" t="s">
        <v>401</v>
      </c>
      <c r="J53" s="193" t="s">
        <v>402</v>
      </c>
      <c r="K53" s="193" t="s">
        <v>368</v>
      </c>
      <c r="L53" t="s">
        <v>404</v>
      </c>
      <c r="P53" s="196" t="str">
        <f>IF(ISBLANK('A-Initial report'!$C45)=TRUE,"",'A-Initial report'!$C45)</f>
        <v/>
      </c>
    </row>
    <row r="54" spans="1:16" x14ac:dyDescent="0.25">
      <c r="A54" t="s">
        <v>344</v>
      </c>
      <c r="B54" t="s">
        <v>443</v>
      </c>
      <c r="C54" t="e">
        <f t="shared" ca="1" si="0"/>
        <v>#VALUE!</v>
      </c>
      <c r="D54" t="e">
        <f t="shared" ca="1" si="1"/>
        <v>#VALUE!</v>
      </c>
      <c r="G54">
        <f>IF(ISBLANK('A-Initial report'!$C$17),'A-Initial report'!$C$18,'A-Initial report'!$C$17)</f>
        <v>0</v>
      </c>
      <c r="H54" t="s">
        <v>324</v>
      </c>
      <c r="I54" t="s">
        <v>401</v>
      </c>
      <c r="J54" s="193" t="s">
        <v>402</v>
      </c>
      <c r="K54" s="193" t="s">
        <v>369</v>
      </c>
      <c r="L54" t="s">
        <v>404</v>
      </c>
      <c r="P54" s="196" t="str">
        <f>IF(ISBLANK('A-Initial report'!$C46)=TRUE,"",'A-Initial report'!$C46)</f>
        <v/>
      </c>
    </row>
    <row r="55" spans="1:16" x14ac:dyDescent="0.25">
      <c r="A55" t="s">
        <v>344</v>
      </c>
      <c r="B55" t="s">
        <v>443</v>
      </c>
      <c r="C55" t="e">
        <f t="shared" ca="1" si="0"/>
        <v>#VALUE!</v>
      </c>
      <c r="D55" t="e">
        <f t="shared" ca="1" si="1"/>
        <v>#VALUE!</v>
      </c>
      <c r="G55">
        <f>IF(ISBLANK('A-Initial report'!$C$17),'A-Initial report'!$C$18,'A-Initial report'!$C$17)</f>
        <v>0</v>
      </c>
      <c r="H55" t="s">
        <v>324</v>
      </c>
      <c r="I55" t="s">
        <v>401</v>
      </c>
      <c r="J55" s="193" t="s">
        <v>402</v>
      </c>
      <c r="K55" s="193" t="s">
        <v>370</v>
      </c>
      <c r="L55" t="s">
        <v>404</v>
      </c>
      <c r="P55" s="196" t="str">
        <f>IF(ISBLANK('A-Initial report'!$C47)=TRUE,"",'A-Initial report'!$C47)</f>
        <v/>
      </c>
    </row>
    <row r="56" spans="1:16" x14ac:dyDescent="0.25">
      <c r="A56" t="s">
        <v>344</v>
      </c>
      <c r="B56" t="s">
        <v>443</v>
      </c>
      <c r="C56" t="e">
        <f t="shared" ca="1" si="0"/>
        <v>#VALUE!</v>
      </c>
      <c r="D56" t="e">
        <f t="shared" ca="1" si="1"/>
        <v>#VALUE!</v>
      </c>
      <c r="G56">
        <f>IF(ISBLANK('A-Initial report'!$C$17),'A-Initial report'!$C$18,'A-Initial report'!$C$17)</f>
        <v>0</v>
      </c>
      <c r="H56" t="s">
        <v>324</v>
      </c>
      <c r="I56" t="s">
        <v>401</v>
      </c>
      <c r="J56" s="193" t="s">
        <v>402</v>
      </c>
      <c r="K56" s="193" t="s">
        <v>371</v>
      </c>
      <c r="L56" t="s">
        <v>404</v>
      </c>
      <c r="P56" s="196" t="str">
        <f>IF(ISBLANK('A-Initial report'!$C48)=TRUE,"",'A-Initial report'!$C48)</f>
        <v/>
      </c>
    </row>
    <row r="57" spans="1:16" x14ac:dyDescent="0.25">
      <c r="A57" t="s">
        <v>344</v>
      </c>
      <c r="B57" t="s">
        <v>443</v>
      </c>
      <c r="C57" t="e">
        <f t="shared" ca="1" si="0"/>
        <v>#VALUE!</v>
      </c>
      <c r="D57" t="e">
        <f t="shared" ca="1" si="1"/>
        <v>#VALUE!</v>
      </c>
      <c r="G57">
        <f>IF(ISBLANK('A-Initial report'!$C$17),'A-Initial report'!$C$18,'A-Initial report'!$C$17)</f>
        <v>0</v>
      </c>
      <c r="H57" t="s">
        <v>324</v>
      </c>
      <c r="I57" t="s">
        <v>401</v>
      </c>
      <c r="J57" s="193" t="s">
        <v>402</v>
      </c>
      <c r="K57" s="193" t="s">
        <v>372</v>
      </c>
      <c r="L57" t="s">
        <v>404</v>
      </c>
      <c r="P57" s="196" t="str">
        <f>IF(ISBLANK('A-Initial report'!$C49)=TRUE,"",'A-Initial report'!$C49)</f>
        <v/>
      </c>
    </row>
    <row r="58" spans="1:16" x14ac:dyDescent="0.25">
      <c r="A58" t="s">
        <v>344</v>
      </c>
      <c r="B58" t="s">
        <v>443</v>
      </c>
      <c r="C58" t="e">
        <f t="shared" ca="1" si="0"/>
        <v>#VALUE!</v>
      </c>
      <c r="D58" t="e">
        <f t="shared" ca="1" si="1"/>
        <v>#VALUE!</v>
      </c>
      <c r="G58">
        <f>IF(ISBLANK('A-Initial report'!$C$17),'A-Initial report'!$C$18,'A-Initial report'!$C$17)</f>
        <v>0</v>
      </c>
      <c r="H58" t="s">
        <v>324</v>
      </c>
      <c r="I58" t="s">
        <v>401</v>
      </c>
      <c r="J58" s="193" t="s">
        <v>402</v>
      </c>
      <c r="K58" s="193" t="s">
        <v>373</v>
      </c>
      <c r="L58" t="s">
        <v>404</v>
      </c>
      <c r="P58" s="196" t="str">
        <f>IF(ISBLANK('A-Initial report'!$C50)=TRUE,"",'A-Initial report'!$C50)</f>
        <v/>
      </c>
    </row>
    <row r="59" spans="1:16" x14ac:dyDescent="0.25">
      <c r="A59" t="s">
        <v>344</v>
      </c>
      <c r="B59" t="s">
        <v>443</v>
      </c>
      <c r="C59" t="e">
        <f t="shared" ca="1" si="0"/>
        <v>#VALUE!</v>
      </c>
      <c r="D59" t="e">
        <f t="shared" ca="1" si="1"/>
        <v>#VALUE!</v>
      </c>
      <c r="G59">
        <f>IF(ISBLANK('A-Initial report'!$C$17),'A-Initial report'!$C$18,'A-Initial report'!$C$17)</f>
        <v>0</v>
      </c>
      <c r="H59" t="s">
        <v>324</v>
      </c>
      <c r="I59" t="s">
        <v>401</v>
      </c>
      <c r="J59" s="193" t="s">
        <v>402</v>
      </c>
      <c r="K59" s="193" t="s">
        <v>374</v>
      </c>
      <c r="L59" t="s">
        <v>404</v>
      </c>
      <c r="P59" s="196" t="str">
        <f>IF(ISBLANK('A-Initial report'!$C51)=TRUE,"",'A-Initial report'!$C51)</f>
        <v/>
      </c>
    </row>
    <row r="60" spans="1:16" x14ac:dyDescent="0.25">
      <c r="A60" t="s">
        <v>344</v>
      </c>
      <c r="B60" t="s">
        <v>443</v>
      </c>
      <c r="C60" t="e">
        <f t="shared" ca="1" si="0"/>
        <v>#VALUE!</v>
      </c>
      <c r="D60" t="e">
        <f t="shared" ca="1" si="1"/>
        <v>#VALUE!</v>
      </c>
      <c r="G60">
        <f>IF(ISBLANK('A-Initial report'!$C$17),'A-Initial report'!$C$18,'A-Initial report'!$C$17)</f>
        <v>0</v>
      </c>
      <c r="H60" t="s">
        <v>324</v>
      </c>
      <c r="I60" t="s">
        <v>401</v>
      </c>
      <c r="J60" s="193" t="s">
        <v>402</v>
      </c>
      <c r="K60" s="193" t="s">
        <v>375</v>
      </c>
      <c r="L60" t="s">
        <v>404</v>
      </c>
      <c r="P60" s="196" t="str">
        <f>IF(ISBLANK('A-Initial report'!$C52)=TRUE,"",'A-Initial report'!$C52)</f>
        <v/>
      </c>
    </row>
    <row r="61" spans="1:16" x14ac:dyDescent="0.25">
      <c r="A61" t="s">
        <v>344</v>
      </c>
      <c r="B61" t="s">
        <v>443</v>
      </c>
      <c r="C61" t="e">
        <f t="shared" ca="1" si="0"/>
        <v>#VALUE!</v>
      </c>
      <c r="D61" t="e">
        <f t="shared" ca="1" si="1"/>
        <v>#VALUE!</v>
      </c>
      <c r="G61">
        <f>IF(ISBLANK('A-Initial report'!$C$17),'A-Initial report'!$C$18,'A-Initial report'!$C$17)</f>
        <v>0</v>
      </c>
      <c r="H61" t="s">
        <v>324</v>
      </c>
      <c r="I61" t="s">
        <v>401</v>
      </c>
      <c r="J61" s="193" t="s">
        <v>402</v>
      </c>
      <c r="K61" s="193" t="s">
        <v>376</v>
      </c>
      <c r="L61" t="s">
        <v>404</v>
      </c>
      <c r="P61" s="196" t="str">
        <f>IF(ISBLANK('A-Initial report'!$C53)=TRUE,"",'A-Initial report'!$C53)</f>
        <v/>
      </c>
    </row>
    <row r="62" spans="1:16" x14ac:dyDescent="0.25">
      <c r="A62" t="s">
        <v>344</v>
      </c>
      <c r="B62" t="s">
        <v>443</v>
      </c>
      <c r="C62" t="e">
        <f t="shared" ca="1" si="0"/>
        <v>#VALUE!</v>
      </c>
      <c r="D62" t="e">
        <f t="shared" ca="1" si="1"/>
        <v>#VALUE!</v>
      </c>
      <c r="G62">
        <f>IF(ISBLANK('A-Initial report'!$C$17),'A-Initial report'!$C$18,'A-Initial report'!$C$17)</f>
        <v>0</v>
      </c>
      <c r="H62" t="s">
        <v>324</v>
      </c>
      <c r="I62" t="s">
        <v>401</v>
      </c>
      <c r="J62" s="193" t="s">
        <v>402</v>
      </c>
      <c r="K62" s="193" t="s">
        <v>377</v>
      </c>
      <c r="L62" t="s">
        <v>404</v>
      </c>
      <c r="P62" s="196" t="str">
        <f>IF(ISBLANK('A-Initial report'!$C54)=TRUE,"",'A-Initial report'!$C54)</f>
        <v/>
      </c>
    </row>
    <row r="63" spans="1:16" x14ac:dyDescent="0.25">
      <c r="A63" t="s">
        <v>344</v>
      </c>
      <c r="B63" t="s">
        <v>443</v>
      </c>
      <c r="C63" t="e">
        <f t="shared" ca="1" si="0"/>
        <v>#VALUE!</v>
      </c>
      <c r="D63" t="e">
        <f t="shared" ca="1" si="1"/>
        <v>#VALUE!</v>
      </c>
      <c r="G63">
        <f>IF(ISBLANK('A-Initial report'!$C$17),'A-Initial report'!$C$18,'A-Initial report'!$C$17)</f>
        <v>0</v>
      </c>
      <c r="H63" t="s">
        <v>324</v>
      </c>
      <c r="I63" t="s">
        <v>401</v>
      </c>
      <c r="J63" s="193" t="s">
        <v>402</v>
      </c>
      <c r="K63" s="193" t="s">
        <v>378</v>
      </c>
      <c r="L63" t="s">
        <v>404</v>
      </c>
      <c r="P63" s="196" t="str">
        <f>IF(ISBLANK('A-Initial report'!$C55)=TRUE,"",'A-Initial report'!$C55)</f>
        <v/>
      </c>
    </row>
    <row r="64" spans="1:16" x14ac:dyDescent="0.25">
      <c r="A64" t="s">
        <v>344</v>
      </c>
      <c r="B64" t="s">
        <v>443</v>
      </c>
      <c r="C64" t="e">
        <f t="shared" ca="1" si="0"/>
        <v>#VALUE!</v>
      </c>
      <c r="D64" t="e">
        <f t="shared" ca="1" si="1"/>
        <v>#VALUE!</v>
      </c>
      <c r="G64">
        <f>IF(ISBLANK('A-Initial report'!$C$17),'A-Initial report'!$C$18,'A-Initial report'!$C$17)</f>
        <v>0</v>
      </c>
      <c r="H64" t="s">
        <v>324</v>
      </c>
      <c r="I64" t="s">
        <v>401</v>
      </c>
      <c r="J64" s="193" t="s">
        <v>402</v>
      </c>
      <c r="K64" s="193" t="s">
        <v>379</v>
      </c>
      <c r="L64" t="s">
        <v>404</v>
      </c>
      <c r="P64" s="196" t="str">
        <f>IF(ISBLANK('A-Initial report'!$C56)=TRUE,"",'A-Initial report'!$C56)</f>
        <v/>
      </c>
    </row>
    <row r="65" spans="1:16" x14ac:dyDescent="0.25">
      <c r="A65" t="s">
        <v>344</v>
      </c>
      <c r="B65" t="s">
        <v>443</v>
      </c>
      <c r="C65" t="e">
        <f t="shared" ca="1" si="0"/>
        <v>#VALUE!</v>
      </c>
      <c r="D65" t="e">
        <f t="shared" ca="1" si="1"/>
        <v>#VALUE!</v>
      </c>
      <c r="G65">
        <f>IF(ISBLANK('A-Initial report'!$C$17),'A-Initial report'!$C$18,'A-Initial report'!$C$17)</f>
        <v>0</v>
      </c>
      <c r="H65" t="s">
        <v>324</v>
      </c>
      <c r="I65" t="s">
        <v>401</v>
      </c>
      <c r="J65" s="193" t="s">
        <v>402</v>
      </c>
      <c r="K65" s="193" t="s">
        <v>380</v>
      </c>
      <c r="L65" t="s">
        <v>404</v>
      </c>
      <c r="P65" s="196" t="str">
        <f>IF(ISBLANK('A-Initial report'!$C57)=TRUE,"",'A-Initial report'!$C57)</f>
        <v/>
      </c>
    </row>
    <row r="66" spans="1:16" x14ac:dyDescent="0.25">
      <c r="A66" t="s">
        <v>344</v>
      </c>
      <c r="B66" t="s">
        <v>443</v>
      </c>
      <c r="C66" t="e">
        <f t="shared" ca="1" si="0"/>
        <v>#VALUE!</v>
      </c>
      <c r="D66" t="e">
        <f t="shared" ca="1" si="1"/>
        <v>#VALUE!</v>
      </c>
      <c r="G66">
        <f>IF(ISBLANK('A-Initial report'!$C$17),'A-Initial report'!$C$18,'A-Initial report'!$C$17)</f>
        <v>0</v>
      </c>
      <c r="H66" t="s">
        <v>324</v>
      </c>
      <c r="I66" t="s">
        <v>401</v>
      </c>
      <c r="J66" s="193" t="s">
        <v>402</v>
      </c>
      <c r="K66" s="193" t="s">
        <v>381</v>
      </c>
      <c r="L66" t="s">
        <v>404</v>
      </c>
      <c r="P66" s="196" t="str">
        <f>IF(ISBLANK('A-Initial report'!$C58)=TRUE,"",'A-Initial report'!$C58)</f>
        <v/>
      </c>
    </row>
    <row r="67" spans="1:16" x14ac:dyDescent="0.25">
      <c r="A67" t="s">
        <v>344</v>
      </c>
      <c r="B67" t="s">
        <v>443</v>
      </c>
      <c r="C67" t="e">
        <f t="shared" ca="1" si="0"/>
        <v>#VALUE!</v>
      </c>
      <c r="D67" t="e">
        <f t="shared" ca="1" si="1"/>
        <v>#VALUE!</v>
      </c>
      <c r="G67">
        <f>IF(ISBLANK('A-Initial report'!$C$17),'A-Initial report'!$C$18,'A-Initial report'!$C$17)</f>
        <v>0</v>
      </c>
      <c r="H67" t="s">
        <v>324</v>
      </c>
      <c r="I67" t="s">
        <v>401</v>
      </c>
      <c r="J67" s="193" t="s">
        <v>402</v>
      </c>
      <c r="K67" s="193" t="s">
        <v>382</v>
      </c>
      <c r="L67" t="s">
        <v>404</v>
      </c>
      <c r="P67" s="196" t="str">
        <f>IF(ISBLANK('A-Initial report'!$C59)=TRUE,"",'A-Initial report'!$C59)</f>
        <v/>
      </c>
    </row>
    <row r="68" spans="1:16" x14ac:dyDescent="0.25">
      <c r="A68" t="s">
        <v>344</v>
      </c>
      <c r="B68" t="s">
        <v>443</v>
      </c>
      <c r="C68" t="e">
        <f t="shared" ref="C68:C131" ca="1" si="2">LEFT(REPLACE(LEFT(CELL("filename",$A$1),FIND("]",CELL("filename",$A$1))-1),1,FIND("[",CELL("filename",$A$1)),""),FIND("_",REPLACE(LEFT(CELL("filename",$A$1),FIND("]",CELL("filename",$A$1))-1),1,FIND("[",CELL("filename",$A$1)),""))-1)</f>
        <v>#VALUE!</v>
      </c>
      <c r="D68" t="e">
        <f t="shared" ref="D68:D131" ca="1" si="3">MID(MID(CELL("filename",$A$1),FIND("[",CELL("filename",$A$1))+1,FIND(".",CELL("filename",$A$1))-1-FIND("[",CELL("filename",$A$1))), FIND("_", MID(CELL("filename",$A$1),FIND("[",CELL("filename",$A$1))+1,FIND(".",CELL("filename",$A$1))-1-FIND("[",CELL("filename",$A$1))), 1)+1,  FIND("_", MID(CELL("filename",$A$1),FIND("[",CELL("filename",$A$1))+1,FIND(".",CELL("filename",$A$1))-1-FIND("[",CELL("filename",$A$1))), FIND("_", MID(CELL("filename",$A$1),FIND("[",CELL("filename",$A$1))+1,FIND(".",CELL("filename",$A$1))-1-FIND("[",CELL("filename",$A$1))), 1)+1) - FIND("_", MID(CELL("filename",$A$1),FIND("[",CELL("filename",$A$1))+1,FIND(".",CELL("filename",$A$1))-1-FIND("[",CELL("filename",$A$1))), 1) -1 )</f>
        <v>#VALUE!</v>
      </c>
      <c r="G68">
        <f>IF(ISBLANK('A-Initial report'!$C$17),'A-Initial report'!$C$18,'A-Initial report'!$C$17)</f>
        <v>0</v>
      </c>
      <c r="H68" t="s">
        <v>324</v>
      </c>
      <c r="I68" t="s">
        <v>401</v>
      </c>
      <c r="J68" s="193" t="s">
        <v>402</v>
      </c>
      <c r="K68" s="193" t="s">
        <v>383</v>
      </c>
      <c r="L68" t="s">
        <v>404</v>
      </c>
      <c r="P68" s="196" t="str">
        <f>IF(ISBLANK('A-Initial report'!$C60)=TRUE,"",'A-Initial report'!$C60)</f>
        <v/>
      </c>
    </row>
    <row r="69" spans="1:16" x14ac:dyDescent="0.25">
      <c r="A69" t="s">
        <v>344</v>
      </c>
      <c r="B69" t="s">
        <v>443</v>
      </c>
      <c r="C69" t="e">
        <f t="shared" ca="1" si="2"/>
        <v>#VALUE!</v>
      </c>
      <c r="D69" t="e">
        <f t="shared" ca="1" si="3"/>
        <v>#VALUE!</v>
      </c>
      <c r="G69">
        <f>IF(ISBLANK('A-Initial report'!$C$17),'A-Initial report'!$C$18,'A-Initial report'!$C$17)</f>
        <v>0</v>
      </c>
      <c r="H69" t="s">
        <v>324</v>
      </c>
      <c r="I69" t="s">
        <v>401</v>
      </c>
      <c r="J69" s="193" t="s">
        <v>402</v>
      </c>
      <c r="K69" s="193" t="s">
        <v>384</v>
      </c>
      <c r="L69" t="s">
        <v>404</v>
      </c>
      <c r="P69" s="196" t="str">
        <f>IF(ISBLANK('A-Initial report'!$C61)=TRUE,"",'A-Initial report'!$C61)</f>
        <v/>
      </c>
    </row>
    <row r="70" spans="1:16" x14ac:dyDescent="0.25">
      <c r="A70" t="s">
        <v>344</v>
      </c>
      <c r="B70" t="s">
        <v>443</v>
      </c>
      <c r="C70" t="e">
        <f t="shared" ca="1" si="2"/>
        <v>#VALUE!</v>
      </c>
      <c r="D70" t="e">
        <f t="shared" ca="1" si="3"/>
        <v>#VALUE!</v>
      </c>
      <c r="G70">
        <f>IF(ISBLANK('A-Initial report'!$C$17),'A-Initial report'!$C$18,'A-Initial report'!$C$17)</f>
        <v>0</v>
      </c>
      <c r="H70" t="s">
        <v>324</v>
      </c>
      <c r="I70" t="s">
        <v>401</v>
      </c>
      <c r="J70" s="193" t="s">
        <v>402</v>
      </c>
      <c r="K70" s="193" t="s">
        <v>385</v>
      </c>
      <c r="L70" t="s">
        <v>404</v>
      </c>
      <c r="P70" s="196" t="str">
        <f>IF(ISBLANK('A-Initial report'!$C62)=TRUE,"",'A-Initial report'!$C62)</f>
        <v/>
      </c>
    </row>
    <row r="71" spans="1:16" x14ac:dyDescent="0.25">
      <c r="A71" t="s">
        <v>344</v>
      </c>
      <c r="B71" t="s">
        <v>443</v>
      </c>
      <c r="C71" t="e">
        <f t="shared" ca="1" si="2"/>
        <v>#VALUE!</v>
      </c>
      <c r="D71" t="e">
        <f t="shared" ca="1" si="3"/>
        <v>#VALUE!</v>
      </c>
      <c r="G71">
        <f>IF(ISBLANK('A-Initial report'!$C$17),'A-Initial report'!$C$18,'A-Initial report'!$C$17)</f>
        <v>0</v>
      </c>
      <c r="H71" t="s">
        <v>324</v>
      </c>
      <c r="I71" t="s">
        <v>401</v>
      </c>
      <c r="J71" s="193" t="s">
        <v>402</v>
      </c>
      <c r="K71" s="193" t="s">
        <v>386</v>
      </c>
      <c r="L71" t="s">
        <v>404</v>
      </c>
      <c r="P71" s="196" t="str">
        <f>IF(ISBLANK('A-Initial report'!$C63)=TRUE,"",'A-Initial report'!$C63)</f>
        <v/>
      </c>
    </row>
    <row r="72" spans="1:16" x14ac:dyDescent="0.25">
      <c r="A72" t="s">
        <v>344</v>
      </c>
      <c r="B72" t="s">
        <v>443</v>
      </c>
      <c r="C72" t="e">
        <f t="shared" ca="1" si="2"/>
        <v>#VALUE!</v>
      </c>
      <c r="D72" t="e">
        <f t="shared" ca="1" si="3"/>
        <v>#VALUE!</v>
      </c>
      <c r="G72">
        <f>IF(ISBLANK('A-Initial report'!$C$17),'A-Initial report'!$C$18,'A-Initial report'!$C$17)</f>
        <v>0</v>
      </c>
      <c r="H72" t="s">
        <v>324</v>
      </c>
      <c r="I72" t="s">
        <v>401</v>
      </c>
      <c r="J72" s="193" t="s">
        <v>402</v>
      </c>
      <c r="K72" s="193" t="s">
        <v>387</v>
      </c>
      <c r="L72" t="s">
        <v>404</v>
      </c>
      <c r="P72" s="196" t="str">
        <f>IF(ISBLANK('A-Initial report'!$C64)=TRUE,"",'A-Initial report'!$C64)</f>
        <v/>
      </c>
    </row>
    <row r="73" spans="1:16" x14ac:dyDescent="0.25">
      <c r="A73" t="s">
        <v>344</v>
      </c>
      <c r="B73" t="s">
        <v>443</v>
      </c>
      <c r="C73" t="e">
        <f t="shared" ca="1" si="2"/>
        <v>#VALUE!</v>
      </c>
      <c r="D73" t="e">
        <f t="shared" ca="1" si="3"/>
        <v>#VALUE!</v>
      </c>
      <c r="G73">
        <f>IF(ISBLANK('A-Initial report'!$C$17),'A-Initial report'!$C$18,'A-Initial report'!$C$17)</f>
        <v>0</v>
      </c>
      <c r="H73" t="s">
        <v>324</v>
      </c>
      <c r="I73" t="s">
        <v>401</v>
      </c>
      <c r="J73" s="193" t="s">
        <v>402</v>
      </c>
      <c r="K73" s="193" t="s">
        <v>367</v>
      </c>
      <c r="L73" t="s">
        <v>389</v>
      </c>
      <c r="P73" s="196" t="str">
        <f>IF(ISBLANK('A-Initial report'!$E44)=TRUE,"",'A-Initial report'!$E44)</f>
        <v/>
      </c>
    </row>
    <row r="74" spans="1:16" x14ac:dyDescent="0.25">
      <c r="A74" t="s">
        <v>344</v>
      </c>
      <c r="B74" t="s">
        <v>443</v>
      </c>
      <c r="C74" t="e">
        <f t="shared" ca="1" si="2"/>
        <v>#VALUE!</v>
      </c>
      <c r="D74" t="e">
        <f t="shared" ca="1" si="3"/>
        <v>#VALUE!</v>
      </c>
      <c r="G74">
        <f>IF(ISBLANK('A-Initial report'!$C$17),'A-Initial report'!$C$18,'A-Initial report'!$C$17)</f>
        <v>0</v>
      </c>
      <c r="H74" t="s">
        <v>324</v>
      </c>
      <c r="I74" t="s">
        <v>401</v>
      </c>
      <c r="J74" s="193" t="s">
        <v>402</v>
      </c>
      <c r="K74" s="193" t="s">
        <v>368</v>
      </c>
      <c r="L74" t="s">
        <v>389</v>
      </c>
      <c r="P74" s="196" t="str">
        <f>IF(ISBLANK('A-Initial report'!$E45)=TRUE,"",'A-Initial report'!$E45)</f>
        <v/>
      </c>
    </row>
    <row r="75" spans="1:16" x14ac:dyDescent="0.25">
      <c r="A75" t="s">
        <v>344</v>
      </c>
      <c r="B75" t="s">
        <v>443</v>
      </c>
      <c r="C75" t="e">
        <f t="shared" ca="1" si="2"/>
        <v>#VALUE!</v>
      </c>
      <c r="D75" t="e">
        <f t="shared" ca="1" si="3"/>
        <v>#VALUE!</v>
      </c>
      <c r="G75">
        <f>IF(ISBLANK('A-Initial report'!$C$17),'A-Initial report'!$C$18,'A-Initial report'!$C$17)</f>
        <v>0</v>
      </c>
      <c r="H75" t="s">
        <v>324</v>
      </c>
      <c r="I75" t="s">
        <v>401</v>
      </c>
      <c r="J75" s="193" t="s">
        <v>402</v>
      </c>
      <c r="K75" s="193" t="s">
        <v>369</v>
      </c>
      <c r="L75" t="s">
        <v>389</v>
      </c>
      <c r="P75" s="196" t="str">
        <f>IF(ISBLANK('A-Initial report'!$E46)=TRUE,"",'A-Initial report'!$E46)</f>
        <v/>
      </c>
    </row>
    <row r="76" spans="1:16" x14ac:dyDescent="0.25">
      <c r="A76" t="s">
        <v>344</v>
      </c>
      <c r="B76" t="s">
        <v>443</v>
      </c>
      <c r="C76" t="e">
        <f t="shared" ca="1" si="2"/>
        <v>#VALUE!</v>
      </c>
      <c r="D76" t="e">
        <f t="shared" ca="1" si="3"/>
        <v>#VALUE!</v>
      </c>
      <c r="G76">
        <f>IF(ISBLANK('A-Initial report'!$C$17),'A-Initial report'!$C$18,'A-Initial report'!$C$17)</f>
        <v>0</v>
      </c>
      <c r="H76" t="s">
        <v>324</v>
      </c>
      <c r="I76" t="s">
        <v>401</v>
      </c>
      <c r="J76" s="193" t="s">
        <v>402</v>
      </c>
      <c r="K76" s="193" t="s">
        <v>370</v>
      </c>
      <c r="L76" t="s">
        <v>389</v>
      </c>
      <c r="P76" s="196" t="str">
        <f>IF(ISBLANK('A-Initial report'!$E47)=TRUE,"",'A-Initial report'!$E47)</f>
        <v/>
      </c>
    </row>
    <row r="77" spans="1:16" x14ac:dyDescent="0.25">
      <c r="A77" t="s">
        <v>344</v>
      </c>
      <c r="B77" t="s">
        <v>443</v>
      </c>
      <c r="C77" t="e">
        <f t="shared" ca="1" si="2"/>
        <v>#VALUE!</v>
      </c>
      <c r="D77" t="e">
        <f t="shared" ca="1" si="3"/>
        <v>#VALUE!</v>
      </c>
      <c r="G77">
        <f>IF(ISBLANK('A-Initial report'!$C$17),'A-Initial report'!$C$18,'A-Initial report'!$C$17)</f>
        <v>0</v>
      </c>
      <c r="H77" t="s">
        <v>324</v>
      </c>
      <c r="I77" t="s">
        <v>401</v>
      </c>
      <c r="J77" s="193" t="s">
        <v>402</v>
      </c>
      <c r="K77" s="193" t="s">
        <v>371</v>
      </c>
      <c r="L77" t="s">
        <v>389</v>
      </c>
      <c r="P77" s="196" t="str">
        <f>IF(ISBLANK('A-Initial report'!$E48)=TRUE,"",'A-Initial report'!$E48)</f>
        <v/>
      </c>
    </row>
    <row r="78" spans="1:16" x14ac:dyDescent="0.25">
      <c r="A78" t="s">
        <v>344</v>
      </c>
      <c r="B78" t="s">
        <v>443</v>
      </c>
      <c r="C78" t="e">
        <f t="shared" ca="1" si="2"/>
        <v>#VALUE!</v>
      </c>
      <c r="D78" t="e">
        <f t="shared" ca="1" si="3"/>
        <v>#VALUE!</v>
      </c>
      <c r="G78">
        <f>IF(ISBLANK('A-Initial report'!$C$17),'A-Initial report'!$C$18,'A-Initial report'!$C$17)</f>
        <v>0</v>
      </c>
      <c r="H78" t="s">
        <v>324</v>
      </c>
      <c r="I78" t="s">
        <v>401</v>
      </c>
      <c r="J78" s="193" t="s">
        <v>402</v>
      </c>
      <c r="K78" s="193" t="s">
        <v>372</v>
      </c>
      <c r="L78" t="s">
        <v>389</v>
      </c>
      <c r="P78" s="196" t="str">
        <f>IF(ISBLANK('A-Initial report'!$E49)=TRUE,"",'A-Initial report'!$E49)</f>
        <v/>
      </c>
    </row>
    <row r="79" spans="1:16" x14ac:dyDescent="0.25">
      <c r="A79" t="s">
        <v>344</v>
      </c>
      <c r="B79" t="s">
        <v>443</v>
      </c>
      <c r="C79" t="e">
        <f t="shared" ca="1" si="2"/>
        <v>#VALUE!</v>
      </c>
      <c r="D79" t="e">
        <f t="shared" ca="1" si="3"/>
        <v>#VALUE!</v>
      </c>
      <c r="G79">
        <f>IF(ISBLANK('A-Initial report'!$C$17),'A-Initial report'!$C$18,'A-Initial report'!$C$17)</f>
        <v>0</v>
      </c>
      <c r="H79" t="s">
        <v>324</v>
      </c>
      <c r="I79" t="s">
        <v>401</v>
      </c>
      <c r="J79" s="193" t="s">
        <v>402</v>
      </c>
      <c r="K79" s="193" t="s">
        <v>373</v>
      </c>
      <c r="L79" t="s">
        <v>389</v>
      </c>
      <c r="P79" s="196" t="str">
        <f>IF(ISBLANK('A-Initial report'!$E50)=TRUE,"",'A-Initial report'!$E50)</f>
        <v/>
      </c>
    </row>
    <row r="80" spans="1:16" x14ac:dyDescent="0.25">
      <c r="A80" t="s">
        <v>344</v>
      </c>
      <c r="B80" t="s">
        <v>443</v>
      </c>
      <c r="C80" t="e">
        <f t="shared" ca="1" si="2"/>
        <v>#VALUE!</v>
      </c>
      <c r="D80" t="e">
        <f t="shared" ca="1" si="3"/>
        <v>#VALUE!</v>
      </c>
      <c r="G80">
        <f>IF(ISBLANK('A-Initial report'!$C$17),'A-Initial report'!$C$18,'A-Initial report'!$C$17)</f>
        <v>0</v>
      </c>
      <c r="H80" t="s">
        <v>324</v>
      </c>
      <c r="I80" t="s">
        <v>401</v>
      </c>
      <c r="J80" s="193" t="s">
        <v>402</v>
      </c>
      <c r="K80" s="193" t="s">
        <v>374</v>
      </c>
      <c r="L80" t="s">
        <v>389</v>
      </c>
      <c r="P80" s="196" t="str">
        <f>IF(ISBLANK('A-Initial report'!$E51)=TRUE,"",'A-Initial report'!$E51)</f>
        <v/>
      </c>
    </row>
    <row r="81" spans="1:20" x14ac:dyDescent="0.25">
      <c r="A81" t="s">
        <v>344</v>
      </c>
      <c r="B81" t="s">
        <v>443</v>
      </c>
      <c r="C81" t="e">
        <f t="shared" ca="1" si="2"/>
        <v>#VALUE!</v>
      </c>
      <c r="D81" t="e">
        <f t="shared" ca="1" si="3"/>
        <v>#VALUE!</v>
      </c>
      <c r="G81">
        <f>IF(ISBLANK('A-Initial report'!$C$17),'A-Initial report'!$C$18,'A-Initial report'!$C$17)</f>
        <v>0</v>
      </c>
      <c r="H81" t="s">
        <v>324</v>
      </c>
      <c r="I81" t="s">
        <v>401</v>
      </c>
      <c r="J81" s="193" t="s">
        <v>402</v>
      </c>
      <c r="K81" s="193" t="s">
        <v>375</v>
      </c>
      <c r="L81" t="s">
        <v>389</v>
      </c>
      <c r="P81" s="196" t="str">
        <f>IF(ISBLANK('A-Initial report'!$E52)=TRUE,"",'A-Initial report'!$E52)</f>
        <v/>
      </c>
    </row>
    <row r="82" spans="1:20" x14ac:dyDescent="0.25">
      <c r="A82" t="s">
        <v>344</v>
      </c>
      <c r="B82" t="s">
        <v>443</v>
      </c>
      <c r="C82" t="e">
        <f t="shared" ca="1" si="2"/>
        <v>#VALUE!</v>
      </c>
      <c r="D82" t="e">
        <f t="shared" ca="1" si="3"/>
        <v>#VALUE!</v>
      </c>
      <c r="G82">
        <f>IF(ISBLANK('A-Initial report'!$C$17),'A-Initial report'!$C$18,'A-Initial report'!$C$17)</f>
        <v>0</v>
      </c>
      <c r="H82" t="s">
        <v>324</v>
      </c>
      <c r="I82" t="s">
        <v>401</v>
      </c>
      <c r="J82" s="193" t="s">
        <v>402</v>
      </c>
      <c r="K82" s="193" t="s">
        <v>376</v>
      </c>
      <c r="L82" t="s">
        <v>389</v>
      </c>
      <c r="P82" s="196" t="str">
        <f>IF(ISBLANK('A-Initial report'!$E53)=TRUE,"",'A-Initial report'!$E53)</f>
        <v/>
      </c>
    </row>
    <row r="83" spans="1:20" x14ac:dyDescent="0.25">
      <c r="A83" t="s">
        <v>344</v>
      </c>
      <c r="B83" t="s">
        <v>443</v>
      </c>
      <c r="C83" t="e">
        <f t="shared" ca="1" si="2"/>
        <v>#VALUE!</v>
      </c>
      <c r="D83" t="e">
        <f t="shared" ca="1" si="3"/>
        <v>#VALUE!</v>
      </c>
      <c r="G83">
        <f>IF(ISBLANK('A-Initial report'!$C$17),'A-Initial report'!$C$18,'A-Initial report'!$C$17)</f>
        <v>0</v>
      </c>
      <c r="H83" t="s">
        <v>324</v>
      </c>
      <c r="I83" t="s">
        <v>401</v>
      </c>
      <c r="J83" s="193" t="s">
        <v>402</v>
      </c>
      <c r="K83" s="193" t="s">
        <v>377</v>
      </c>
      <c r="L83" t="s">
        <v>389</v>
      </c>
      <c r="P83" s="196" t="str">
        <f>IF(ISBLANK('A-Initial report'!$E54)=TRUE,"",'A-Initial report'!$E54)</f>
        <v/>
      </c>
    </row>
    <row r="84" spans="1:20" x14ac:dyDescent="0.25">
      <c r="A84" t="s">
        <v>344</v>
      </c>
      <c r="B84" t="s">
        <v>443</v>
      </c>
      <c r="C84" t="e">
        <f t="shared" ca="1" si="2"/>
        <v>#VALUE!</v>
      </c>
      <c r="D84" t="e">
        <f t="shared" ca="1" si="3"/>
        <v>#VALUE!</v>
      </c>
      <c r="G84">
        <f>IF(ISBLANK('A-Initial report'!$C$17),'A-Initial report'!$C$18,'A-Initial report'!$C$17)</f>
        <v>0</v>
      </c>
      <c r="H84" t="s">
        <v>324</v>
      </c>
      <c r="I84" t="s">
        <v>401</v>
      </c>
      <c r="J84" s="193" t="s">
        <v>402</v>
      </c>
      <c r="K84" s="193" t="s">
        <v>378</v>
      </c>
      <c r="L84" t="s">
        <v>389</v>
      </c>
      <c r="P84" s="196" t="str">
        <f>IF(ISBLANK('A-Initial report'!$E55)=TRUE,"",'A-Initial report'!$E55)</f>
        <v/>
      </c>
    </row>
    <row r="85" spans="1:20" x14ac:dyDescent="0.25">
      <c r="A85" t="s">
        <v>344</v>
      </c>
      <c r="B85" t="s">
        <v>443</v>
      </c>
      <c r="C85" t="e">
        <f t="shared" ca="1" si="2"/>
        <v>#VALUE!</v>
      </c>
      <c r="D85" t="e">
        <f t="shared" ca="1" si="3"/>
        <v>#VALUE!</v>
      </c>
      <c r="G85">
        <f>IF(ISBLANK('A-Initial report'!$C$17),'A-Initial report'!$C$18,'A-Initial report'!$C$17)</f>
        <v>0</v>
      </c>
      <c r="H85" t="s">
        <v>324</v>
      </c>
      <c r="I85" t="s">
        <v>401</v>
      </c>
      <c r="J85" s="193" t="s">
        <v>402</v>
      </c>
      <c r="K85" s="193" t="s">
        <v>379</v>
      </c>
      <c r="L85" t="s">
        <v>389</v>
      </c>
      <c r="P85" s="196" t="str">
        <f>IF(ISBLANK('A-Initial report'!$E56)=TRUE,"",'A-Initial report'!$E56)</f>
        <v/>
      </c>
    </row>
    <row r="86" spans="1:20" x14ac:dyDescent="0.25">
      <c r="A86" t="s">
        <v>344</v>
      </c>
      <c r="B86" t="s">
        <v>443</v>
      </c>
      <c r="C86" t="e">
        <f t="shared" ca="1" si="2"/>
        <v>#VALUE!</v>
      </c>
      <c r="D86" t="e">
        <f t="shared" ca="1" si="3"/>
        <v>#VALUE!</v>
      </c>
      <c r="G86">
        <f>IF(ISBLANK('A-Initial report'!$C$17),'A-Initial report'!$C$18,'A-Initial report'!$C$17)</f>
        <v>0</v>
      </c>
      <c r="H86" t="s">
        <v>324</v>
      </c>
      <c r="I86" t="s">
        <v>401</v>
      </c>
      <c r="J86" s="193" t="s">
        <v>402</v>
      </c>
      <c r="K86" s="193" t="s">
        <v>380</v>
      </c>
      <c r="L86" t="s">
        <v>389</v>
      </c>
      <c r="P86" s="196" t="str">
        <f>IF(ISBLANK('A-Initial report'!$E57)=TRUE,"",'A-Initial report'!$E57)</f>
        <v/>
      </c>
    </row>
    <row r="87" spans="1:20" x14ac:dyDescent="0.25">
      <c r="A87" t="s">
        <v>344</v>
      </c>
      <c r="B87" t="s">
        <v>443</v>
      </c>
      <c r="C87" t="e">
        <f t="shared" ca="1" si="2"/>
        <v>#VALUE!</v>
      </c>
      <c r="D87" t="e">
        <f t="shared" ca="1" si="3"/>
        <v>#VALUE!</v>
      </c>
      <c r="G87">
        <f>IF(ISBLANK('A-Initial report'!$C$17),'A-Initial report'!$C$18,'A-Initial report'!$C$17)</f>
        <v>0</v>
      </c>
      <c r="H87" t="s">
        <v>324</v>
      </c>
      <c r="I87" t="s">
        <v>401</v>
      </c>
      <c r="J87" s="193" t="s">
        <v>402</v>
      </c>
      <c r="K87" s="193" t="s">
        <v>381</v>
      </c>
      <c r="L87" t="s">
        <v>389</v>
      </c>
      <c r="P87" s="196" t="str">
        <f>IF(ISBLANK('A-Initial report'!$E58)=TRUE,"",'A-Initial report'!$E58)</f>
        <v/>
      </c>
    </row>
    <row r="88" spans="1:20" x14ac:dyDescent="0.25">
      <c r="A88" t="s">
        <v>344</v>
      </c>
      <c r="B88" t="s">
        <v>443</v>
      </c>
      <c r="C88" t="e">
        <f t="shared" ca="1" si="2"/>
        <v>#VALUE!</v>
      </c>
      <c r="D88" t="e">
        <f t="shared" ca="1" si="3"/>
        <v>#VALUE!</v>
      </c>
      <c r="G88">
        <f>IF(ISBLANK('A-Initial report'!$C$17),'A-Initial report'!$C$18,'A-Initial report'!$C$17)</f>
        <v>0</v>
      </c>
      <c r="H88" t="s">
        <v>324</v>
      </c>
      <c r="I88" t="s">
        <v>401</v>
      </c>
      <c r="J88" s="193" t="s">
        <v>402</v>
      </c>
      <c r="K88" s="193" t="s">
        <v>382</v>
      </c>
      <c r="L88" t="s">
        <v>389</v>
      </c>
      <c r="P88" s="196" t="str">
        <f>IF(ISBLANK('A-Initial report'!$E59)=TRUE,"",'A-Initial report'!$E59)</f>
        <v/>
      </c>
    </row>
    <row r="89" spans="1:20" x14ac:dyDescent="0.25">
      <c r="A89" t="s">
        <v>344</v>
      </c>
      <c r="B89" t="s">
        <v>443</v>
      </c>
      <c r="C89" t="e">
        <f t="shared" ca="1" si="2"/>
        <v>#VALUE!</v>
      </c>
      <c r="D89" t="e">
        <f t="shared" ca="1" si="3"/>
        <v>#VALUE!</v>
      </c>
      <c r="G89">
        <f>IF(ISBLANK('A-Initial report'!$C$17),'A-Initial report'!$C$18,'A-Initial report'!$C$17)</f>
        <v>0</v>
      </c>
      <c r="H89" t="s">
        <v>324</v>
      </c>
      <c r="I89" t="s">
        <v>401</v>
      </c>
      <c r="J89" s="193" t="s">
        <v>402</v>
      </c>
      <c r="K89" s="193" t="s">
        <v>383</v>
      </c>
      <c r="L89" t="s">
        <v>389</v>
      </c>
      <c r="P89" s="196" t="str">
        <f>IF(ISBLANK('A-Initial report'!$E60)=TRUE,"",'A-Initial report'!$E60)</f>
        <v/>
      </c>
    </row>
    <row r="90" spans="1:20" x14ac:dyDescent="0.25">
      <c r="A90" t="s">
        <v>344</v>
      </c>
      <c r="B90" t="s">
        <v>443</v>
      </c>
      <c r="C90" t="e">
        <f t="shared" ca="1" si="2"/>
        <v>#VALUE!</v>
      </c>
      <c r="D90" t="e">
        <f t="shared" ca="1" si="3"/>
        <v>#VALUE!</v>
      </c>
      <c r="G90">
        <f>IF(ISBLANK('A-Initial report'!$C$17),'A-Initial report'!$C$18,'A-Initial report'!$C$17)</f>
        <v>0</v>
      </c>
      <c r="H90" t="s">
        <v>324</v>
      </c>
      <c r="I90" t="s">
        <v>401</v>
      </c>
      <c r="J90" s="193" t="s">
        <v>402</v>
      </c>
      <c r="K90" s="193" t="s">
        <v>384</v>
      </c>
      <c r="L90" t="s">
        <v>389</v>
      </c>
      <c r="P90" s="196" t="str">
        <f>IF(ISBLANK('A-Initial report'!$E61)=TRUE,"",'A-Initial report'!$E61)</f>
        <v/>
      </c>
    </row>
    <row r="91" spans="1:20" x14ac:dyDescent="0.25">
      <c r="A91" t="s">
        <v>344</v>
      </c>
      <c r="B91" t="s">
        <v>443</v>
      </c>
      <c r="C91" t="e">
        <f t="shared" ca="1" si="2"/>
        <v>#VALUE!</v>
      </c>
      <c r="D91" t="e">
        <f t="shared" ca="1" si="3"/>
        <v>#VALUE!</v>
      </c>
      <c r="G91">
        <f>IF(ISBLANK('A-Initial report'!$C$17),'A-Initial report'!$C$18,'A-Initial report'!$C$17)</f>
        <v>0</v>
      </c>
      <c r="H91" t="s">
        <v>324</v>
      </c>
      <c r="I91" t="s">
        <v>401</v>
      </c>
      <c r="J91" s="193" t="s">
        <v>402</v>
      </c>
      <c r="K91" s="193" t="s">
        <v>385</v>
      </c>
      <c r="L91" t="s">
        <v>389</v>
      </c>
      <c r="P91" s="196" t="str">
        <f>IF(ISBLANK('A-Initial report'!$E62)=TRUE,"",'A-Initial report'!$E62)</f>
        <v/>
      </c>
    </row>
    <row r="92" spans="1:20" x14ac:dyDescent="0.25">
      <c r="A92" t="s">
        <v>344</v>
      </c>
      <c r="B92" t="s">
        <v>443</v>
      </c>
      <c r="C92" t="e">
        <f t="shared" ca="1" si="2"/>
        <v>#VALUE!</v>
      </c>
      <c r="D92" t="e">
        <f t="shared" ca="1" si="3"/>
        <v>#VALUE!</v>
      </c>
      <c r="G92">
        <f>IF(ISBLANK('A-Initial report'!$C$17),'A-Initial report'!$C$18,'A-Initial report'!$C$17)</f>
        <v>0</v>
      </c>
      <c r="H92" t="s">
        <v>324</v>
      </c>
      <c r="I92" t="s">
        <v>401</v>
      </c>
      <c r="J92" s="193" t="s">
        <v>402</v>
      </c>
      <c r="K92" s="193" t="s">
        <v>386</v>
      </c>
      <c r="L92" t="s">
        <v>389</v>
      </c>
      <c r="P92" s="196" t="str">
        <f>IF(ISBLANK('A-Initial report'!$E63)=TRUE,"",'A-Initial report'!$E63)</f>
        <v/>
      </c>
    </row>
    <row r="93" spans="1:20" x14ac:dyDescent="0.25">
      <c r="A93" t="s">
        <v>344</v>
      </c>
      <c r="B93" t="s">
        <v>443</v>
      </c>
      <c r="C93" t="e">
        <f t="shared" ca="1" si="2"/>
        <v>#VALUE!</v>
      </c>
      <c r="D93" t="e">
        <f t="shared" ca="1" si="3"/>
        <v>#VALUE!</v>
      </c>
      <c r="G93">
        <f>IF(ISBLANK('A-Initial report'!$C$17),'A-Initial report'!$C$18,'A-Initial report'!$C$17)</f>
        <v>0</v>
      </c>
      <c r="H93" t="s">
        <v>324</v>
      </c>
      <c r="I93" t="s">
        <v>401</v>
      </c>
      <c r="J93" s="193" t="s">
        <v>402</v>
      </c>
      <c r="K93" s="193" t="s">
        <v>387</v>
      </c>
      <c r="L93" t="s">
        <v>389</v>
      </c>
      <c r="P93" s="196" t="str">
        <f>IF(ISBLANK('A-Initial report'!$E64)=TRUE,"",'A-Initial report'!$E64)</f>
        <v/>
      </c>
    </row>
    <row r="94" spans="1:20" s="203" customFormat="1" x14ac:dyDescent="0.25">
      <c r="A94" s="203" t="s">
        <v>344</v>
      </c>
      <c r="B94" t="s">
        <v>443</v>
      </c>
      <c r="C94" s="203" t="e">
        <f t="shared" ca="1" si="2"/>
        <v>#VALUE!</v>
      </c>
      <c r="D94" s="203" t="e">
        <f t="shared" ca="1" si="3"/>
        <v>#VALUE!</v>
      </c>
      <c r="G94" s="203">
        <f>IF(ISBLANK('A-Initial report'!$C$17),'A-Initial report'!$C$18,'A-Initial report'!$C$17)</f>
        <v>0</v>
      </c>
      <c r="H94" s="203" t="s">
        <v>325</v>
      </c>
      <c r="I94" s="203" t="s">
        <v>323</v>
      </c>
      <c r="J94" s="205" t="s">
        <v>391</v>
      </c>
      <c r="K94" s="205" t="s">
        <v>86</v>
      </c>
      <c r="L94" s="203" t="s">
        <v>325</v>
      </c>
      <c r="M94" s="208"/>
      <c r="N94" s="208"/>
      <c r="O94" s="204"/>
      <c r="P94" s="204" t="str">
        <f>IF(Results!$S94=TRUE,$L94,"")</f>
        <v/>
      </c>
      <c r="S94" s="203" t="b">
        <v>0</v>
      </c>
      <c r="T94" s="209"/>
    </row>
    <row r="95" spans="1:20" s="203" customFormat="1" x14ac:dyDescent="0.25">
      <c r="A95" s="203" t="s">
        <v>344</v>
      </c>
      <c r="B95" t="s">
        <v>443</v>
      </c>
      <c r="C95" s="203" t="e">
        <f t="shared" ca="1" si="2"/>
        <v>#VALUE!</v>
      </c>
      <c r="D95" s="203" t="e">
        <f t="shared" ca="1" si="3"/>
        <v>#VALUE!</v>
      </c>
      <c r="G95" s="203">
        <f>IF(ISBLANK('A-Initial report'!$C$17),'A-Initial report'!$C$18,'A-Initial report'!$C$17)</f>
        <v>0</v>
      </c>
      <c r="H95" s="203" t="s">
        <v>325</v>
      </c>
      <c r="I95" s="203" t="s">
        <v>323</v>
      </c>
      <c r="J95" s="205" t="s">
        <v>391</v>
      </c>
      <c r="K95" s="205" t="s">
        <v>86</v>
      </c>
      <c r="L95" s="205" t="s">
        <v>392</v>
      </c>
      <c r="M95" s="208"/>
      <c r="N95" s="208"/>
      <c r="O95" s="204"/>
      <c r="P95" s="204" t="str">
        <f>IF(Results!$S95=TRUE,$L95,"")</f>
        <v/>
      </c>
      <c r="S95" s="203" t="b">
        <v>0</v>
      </c>
      <c r="T95" s="209"/>
    </row>
    <row r="96" spans="1:20" x14ac:dyDescent="0.25">
      <c r="A96" t="s">
        <v>344</v>
      </c>
      <c r="B96" t="s">
        <v>443</v>
      </c>
      <c r="C96" t="e">
        <f t="shared" ca="1" si="2"/>
        <v>#VALUE!</v>
      </c>
      <c r="D96" t="e">
        <f t="shared" ca="1" si="3"/>
        <v>#VALUE!</v>
      </c>
      <c r="G96">
        <f>IF(ISBLANK('A-Initial report'!$C$17),'A-Initial report'!$C$18,'A-Initial report'!$C$17)</f>
        <v>0</v>
      </c>
      <c r="H96" t="s">
        <v>325</v>
      </c>
      <c r="I96" t="s">
        <v>323</v>
      </c>
      <c r="J96" s="193" t="s">
        <v>366</v>
      </c>
      <c r="K96" s="193" t="s">
        <v>366</v>
      </c>
      <c r="L96" t="s">
        <v>361</v>
      </c>
      <c r="M96" s="194" t="str">
        <f>IF(OR(ISBLANK('B-Intermediate reports'!$C8)=TRUE,'B-Intermediate reports'!$C8="DD/MM/YYYY"),"",CONCATENATE(TEXT('B-Intermediate reports'!$C8,"yyyymmdd")," ",TEXT('B-Intermediate reports'!$H8,"hh:mm:ss")))</f>
        <v/>
      </c>
    </row>
    <row r="97" spans="1:20" x14ac:dyDescent="0.25">
      <c r="A97" t="s">
        <v>344</v>
      </c>
      <c r="B97" t="s">
        <v>443</v>
      </c>
      <c r="C97" t="e">
        <f t="shared" ca="1" si="2"/>
        <v>#VALUE!</v>
      </c>
      <c r="D97" t="e">
        <f t="shared" ca="1" si="3"/>
        <v>#VALUE!</v>
      </c>
      <c r="G97">
        <f>IF(ISBLANK('A-Initial report'!$C$17),'A-Initial report'!$C$18,'A-Initial report'!$C$17)</f>
        <v>0</v>
      </c>
      <c r="H97" t="s">
        <v>325</v>
      </c>
      <c r="I97" s="193" t="s">
        <v>323</v>
      </c>
      <c r="J97" t="s">
        <v>365</v>
      </c>
      <c r="K97" t="s">
        <v>365</v>
      </c>
      <c r="L97" t="s">
        <v>361</v>
      </c>
      <c r="P97" s="196" t="str">
        <f>IF(ISBLANK('B-Intermediate reports'!$C9)=TRUE,"",'B-Intermediate reports'!$C9)</f>
        <v/>
      </c>
    </row>
    <row r="98" spans="1:20" x14ac:dyDescent="0.25">
      <c r="A98" t="s">
        <v>344</v>
      </c>
      <c r="B98" t="s">
        <v>443</v>
      </c>
      <c r="C98" t="e">
        <f t="shared" ca="1" si="2"/>
        <v>#VALUE!</v>
      </c>
      <c r="D98" t="e">
        <f t="shared" ca="1" si="3"/>
        <v>#VALUE!</v>
      </c>
      <c r="G98">
        <f>IF(ISBLANK('A-Initial report'!$C$17),'A-Initial report'!$C$18,'A-Initial report'!$C$17)</f>
        <v>0</v>
      </c>
      <c r="H98" t="s">
        <v>325</v>
      </c>
      <c r="I98" s="193" t="s">
        <v>432</v>
      </c>
      <c r="J98" s="193" t="s">
        <v>429</v>
      </c>
      <c r="K98" s="193" t="s">
        <v>428</v>
      </c>
      <c r="L98" t="s">
        <v>361</v>
      </c>
      <c r="P98" t="str">
        <f>IF(ISBLANK('B-Intermediate reports'!$C15)=TRUE,"",'B-Intermediate reports'!$C15)</f>
        <v/>
      </c>
    </row>
    <row r="99" spans="1:20" x14ac:dyDescent="0.25">
      <c r="A99" t="s">
        <v>344</v>
      </c>
      <c r="B99" t="s">
        <v>443</v>
      </c>
      <c r="C99" t="e">
        <f t="shared" ca="1" si="2"/>
        <v>#VALUE!</v>
      </c>
      <c r="D99" t="e">
        <f t="shared" ca="1" si="3"/>
        <v>#VALUE!</v>
      </c>
      <c r="G99">
        <f>IF(ISBLANK('A-Initial report'!$C$17),'A-Initial report'!$C$18,'A-Initial report'!$C$17)</f>
        <v>0</v>
      </c>
      <c r="H99" t="s">
        <v>325</v>
      </c>
      <c r="I99" s="193" t="s">
        <v>432</v>
      </c>
      <c r="J99" s="193" t="s">
        <v>398</v>
      </c>
      <c r="K99" t="s">
        <v>398</v>
      </c>
      <c r="L99" t="s">
        <v>361</v>
      </c>
      <c r="M99" s="194" t="str">
        <f>IF(OR(ISBLANK('B-Intermediate reports'!$C16)=TRUE,'B-Intermediate reports'!$C16="DD/MM/YYYY, HH:MM"),"",TEXT('B-Intermediate reports'!$C16, "yyyymmdd hh:mm:ss"))</f>
        <v/>
      </c>
    </row>
    <row r="100" spans="1:20" x14ac:dyDescent="0.25">
      <c r="A100" t="s">
        <v>344</v>
      </c>
      <c r="B100" t="s">
        <v>443</v>
      </c>
      <c r="C100" t="e">
        <f t="shared" ca="1" si="2"/>
        <v>#VALUE!</v>
      </c>
      <c r="D100" t="e">
        <f t="shared" ca="1" si="3"/>
        <v>#VALUE!</v>
      </c>
      <c r="G100">
        <f>IF(ISBLANK('A-Initial report'!$C$17),'A-Initial report'!$C$18,'A-Initial report'!$C$17)</f>
        <v>0</v>
      </c>
      <c r="H100" t="s">
        <v>325</v>
      </c>
      <c r="I100" s="193" t="s">
        <v>432</v>
      </c>
      <c r="J100" s="193" t="s">
        <v>313</v>
      </c>
      <c r="K100" t="s">
        <v>71</v>
      </c>
      <c r="L100" t="s">
        <v>361</v>
      </c>
      <c r="P100" t="str">
        <f>IF(Results!$S100=TRUE,$K100,"")</f>
        <v/>
      </c>
      <c r="S100" t="b">
        <v>0</v>
      </c>
    </row>
    <row r="101" spans="1:20" x14ac:dyDescent="0.25">
      <c r="A101" t="s">
        <v>344</v>
      </c>
      <c r="B101" t="s">
        <v>443</v>
      </c>
      <c r="C101" t="e">
        <f t="shared" ca="1" si="2"/>
        <v>#VALUE!</v>
      </c>
      <c r="D101" t="e">
        <f t="shared" ca="1" si="3"/>
        <v>#VALUE!</v>
      </c>
      <c r="G101">
        <f>IF(ISBLANK('A-Initial report'!$C$17),'A-Initial report'!$C$18,'A-Initial report'!$C$17)</f>
        <v>0</v>
      </c>
      <c r="H101" t="s">
        <v>325</v>
      </c>
      <c r="I101" s="193" t="s">
        <v>432</v>
      </c>
      <c r="J101" s="193" t="s">
        <v>313</v>
      </c>
      <c r="K101" t="s">
        <v>72</v>
      </c>
      <c r="L101" t="s">
        <v>361</v>
      </c>
      <c r="P101" t="str">
        <f>IF(Results!$S101=TRUE,$K101,"")</f>
        <v/>
      </c>
      <c r="S101" t="b">
        <v>0</v>
      </c>
    </row>
    <row r="102" spans="1:20" x14ac:dyDescent="0.25">
      <c r="A102" t="s">
        <v>344</v>
      </c>
      <c r="B102" t="s">
        <v>443</v>
      </c>
      <c r="C102" t="e">
        <f t="shared" ca="1" si="2"/>
        <v>#VALUE!</v>
      </c>
      <c r="D102" t="e">
        <f t="shared" ca="1" si="3"/>
        <v>#VALUE!</v>
      </c>
      <c r="G102">
        <f>IF(ISBLANK('A-Initial report'!$C$17),'A-Initial report'!$C$18,'A-Initial report'!$C$17)</f>
        <v>0</v>
      </c>
      <c r="H102" t="s">
        <v>325</v>
      </c>
      <c r="I102" s="193" t="s">
        <v>432</v>
      </c>
      <c r="J102" s="193" t="s">
        <v>313</v>
      </c>
      <c r="K102" t="s">
        <v>73</v>
      </c>
      <c r="L102" t="s">
        <v>361</v>
      </c>
      <c r="P102" t="str">
        <f>IF(Results!$S102=TRUE,$K102,"")</f>
        <v/>
      </c>
      <c r="S102" t="b">
        <v>0</v>
      </c>
    </row>
    <row r="103" spans="1:20" x14ac:dyDescent="0.25">
      <c r="A103" t="s">
        <v>344</v>
      </c>
      <c r="B103" t="s">
        <v>443</v>
      </c>
      <c r="C103" t="e">
        <f t="shared" ca="1" si="2"/>
        <v>#VALUE!</v>
      </c>
      <c r="D103" t="e">
        <f t="shared" ca="1" si="3"/>
        <v>#VALUE!</v>
      </c>
      <c r="G103">
        <f>IF(ISBLANK('A-Initial report'!$C$17),'A-Initial report'!$C$18,'A-Initial report'!$C$17)</f>
        <v>0</v>
      </c>
      <c r="H103" t="s">
        <v>325</v>
      </c>
      <c r="I103" s="193" t="s">
        <v>432</v>
      </c>
      <c r="J103" s="193" t="s">
        <v>313</v>
      </c>
      <c r="K103" t="s">
        <v>74</v>
      </c>
      <c r="L103" t="s">
        <v>361</v>
      </c>
      <c r="P103" t="str">
        <f>IF(Results!$S103=TRUE,$K103,"")</f>
        <v/>
      </c>
      <c r="S103" t="b">
        <v>0</v>
      </c>
    </row>
    <row r="104" spans="1:20" s="203" customFormat="1" x14ac:dyDescent="0.25">
      <c r="A104" s="203" t="s">
        <v>344</v>
      </c>
      <c r="B104" t="s">
        <v>443</v>
      </c>
      <c r="C104" s="203" t="e">
        <f t="shared" ca="1" si="2"/>
        <v>#VALUE!</v>
      </c>
      <c r="D104" s="203" t="e">
        <f t="shared" ca="1" si="3"/>
        <v>#VALUE!</v>
      </c>
      <c r="G104" s="203">
        <f>IF(ISBLANK('A-Initial report'!$C$17),'A-Initial report'!$C$18,'A-Initial report'!$C$17)</f>
        <v>0</v>
      </c>
      <c r="H104" s="203" t="s">
        <v>325</v>
      </c>
      <c r="I104" s="193" t="s">
        <v>432</v>
      </c>
      <c r="J104" s="203" t="s">
        <v>405</v>
      </c>
      <c r="K104" s="203" t="s">
        <v>405</v>
      </c>
      <c r="L104" s="203" t="s">
        <v>361</v>
      </c>
      <c r="M104" s="208" t="str">
        <f>IF(OR(ISBLANK('B-Intermediate reports'!$C19)=TRUE,'B-Intermediate reports'!$C19="DD/MM/YYYY, HH:MM"),"",TEXT('B-Intermediate reports'!$C19, "yyyymmdd hh:mm:ss"))</f>
        <v/>
      </c>
      <c r="N104" s="208"/>
      <c r="O104" s="204"/>
      <c r="T104" s="209"/>
    </row>
    <row r="105" spans="1:20" x14ac:dyDescent="0.25">
      <c r="A105" t="s">
        <v>344</v>
      </c>
      <c r="B105" t="s">
        <v>443</v>
      </c>
      <c r="C105" t="e">
        <f t="shared" ca="1" si="2"/>
        <v>#VALUE!</v>
      </c>
      <c r="D105" t="e">
        <f t="shared" ca="1" si="3"/>
        <v>#VALUE!</v>
      </c>
      <c r="G105">
        <f>IF(ISBLANK('A-Initial report'!$C$17),'A-Initial report'!$C$18,'A-Initial report'!$C$17)</f>
        <v>0</v>
      </c>
      <c r="H105" t="s">
        <v>325</v>
      </c>
      <c r="I105" s="193" t="s">
        <v>433</v>
      </c>
      <c r="J105" s="193" t="s">
        <v>321</v>
      </c>
      <c r="K105" t="s">
        <v>21</v>
      </c>
      <c r="L105" t="s">
        <v>361</v>
      </c>
      <c r="P105" t="str">
        <f>IF(Results!$S105=TRUE,$K105,"")</f>
        <v/>
      </c>
      <c r="S105" t="b">
        <v>0</v>
      </c>
    </row>
    <row r="106" spans="1:20" x14ac:dyDescent="0.25">
      <c r="A106" t="s">
        <v>344</v>
      </c>
      <c r="B106" t="s">
        <v>443</v>
      </c>
      <c r="C106" t="e">
        <f t="shared" ca="1" si="2"/>
        <v>#VALUE!</v>
      </c>
      <c r="D106" t="e">
        <f t="shared" ca="1" si="3"/>
        <v>#VALUE!</v>
      </c>
      <c r="G106">
        <f>IF(ISBLANK('A-Initial report'!$C$17),'A-Initial report'!$C$18,'A-Initial report'!$C$17)</f>
        <v>0</v>
      </c>
      <c r="H106" t="s">
        <v>325</v>
      </c>
      <c r="I106" s="193" t="s">
        <v>433</v>
      </c>
      <c r="J106" s="193" t="s">
        <v>321</v>
      </c>
      <c r="K106" t="s">
        <v>22</v>
      </c>
      <c r="L106" t="s">
        <v>361</v>
      </c>
      <c r="P106" t="str">
        <f>IF(Results!$S106=TRUE,$K106,"")</f>
        <v/>
      </c>
      <c r="S106" t="b">
        <v>0</v>
      </c>
    </row>
    <row r="107" spans="1:20" x14ac:dyDescent="0.25">
      <c r="A107" t="s">
        <v>344</v>
      </c>
      <c r="B107" t="s">
        <v>443</v>
      </c>
      <c r="C107" t="e">
        <f t="shared" ca="1" si="2"/>
        <v>#VALUE!</v>
      </c>
      <c r="D107" t="e">
        <f t="shared" ca="1" si="3"/>
        <v>#VALUE!</v>
      </c>
      <c r="G107">
        <f>IF(ISBLANK('A-Initial report'!$C$17),'A-Initial report'!$C$18,'A-Initial report'!$C$17)</f>
        <v>0</v>
      </c>
      <c r="H107" t="s">
        <v>325</v>
      </c>
      <c r="I107" s="193" t="s">
        <v>433</v>
      </c>
      <c r="J107" s="193" t="s">
        <v>321</v>
      </c>
      <c r="K107" t="s">
        <v>23</v>
      </c>
      <c r="L107" t="s">
        <v>361</v>
      </c>
      <c r="P107" t="str">
        <f>IF(Results!$S107=TRUE,$K107,"")</f>
        <v/>
      </c>
      <c r="S107" t="b">
        <v>0</v>
      </c>
    </row>
    <row r="108" spans="1:20" x14ac:dyDescent="0.25">
      <c r="A108" t="s">
        <v>344</v>
      </c>
      <c r="B108" t="s">
        <v>443</v>
      </c>
      <c r="C108" t="e">
        <f t="shared" ca="1" si="2"/>
        <v>#VALUE!</v>
      </c>
      <c r="D108" t="e">
        <f t="shared" ca="1" si="3"/>
        <v>#VALUE!</v>
      </c>
      <c r="G108">
        <f>IF(ISBLANK('A-Initial report'!$C$17),'A-Initial report'!$C$18,'A-Initial report'!$C$17)</f>
        <v>0</v>
      </c>
      <c r="H108" t="s">
        <v>325</v>
      </c>
      <c r="I108" s="193" t="s">
        <v>433</v>
      </c>
      <c r="J108" s="193" t="s">
        <v>321</v>
      </c>
      <c r="K108" t="s">
        <v>24</v>
      </c>
      <c r="L108" t="s">
        <v>361</v>
      </c>
      <c r="P108" t="str">
        <f>IF(Results!$S108=TRUE,$K108,"")</f>
        <v/>
      </c>
      <c r="S108" t="b">
        <v>0</v>
      </c>
    </row>
    <row r="109" spans="1:20" x14ac:dyDescent="0.25">
      <c r="A109" t="s">
        <v>344</v>
      </c>
      <c r="B109" t="s">
        <v>443</v>
      </c>
      <c r="C109" t="e">
        <f t="shared" ca="1" si="2"/>
        <v>#VALUE!</v>
      </c>
      <c r="D109" t="e">
        <f t="shared" ca="1" si="3"/>
        <v>#VALUE!</v>
      </c>
      <c r="G109">
        <f>IF(ISBLANK('A-Initial report'!$C$17),'A-Initial report'!$C$18,'A-Initial report'!$C$17)</f>
        <v>0</v>
      </c>
      <c r="H109" t="s">
        <v>325</v>
      </c>
      <c r="I109" s="193" t="s">
        <v>433</v>
      </c>
      <c r="J109" s="193" t="s">
        <v>321</v>
      </c>
      <c r="K109" t="s">
        <v>25</v>
      </c>
      <c r="L109" t="s">
        <v>361</v>
      </c>
      <c r="P109" t="str">
        <f>IF(Results!$S109=TRUE,$K109,"")</f>
        <v/>
      </c>
      <c r="S109" t="b">
        <v>0</v>
      </c>
    </row>
    <row r="110" spans="1:20" x14ac:dyDescent="0.25">
      <c r="A110" t="s">
        <v>344</v>
      </c>
      <c r="B110" t="s">
        <v>443</v>
      </c>
      <c r="C110" t="e">
        <f t="shared" ca="1" si="2"/>
        <v>#VALUE!</v>
      </c>
      <c r="D110" t="e">
        <f t="shared" ca="1" si="3"/>
        <v>#VALUE!</v>
      </c>
      <c r="G110">
        <f>IF(ISBLANK('A-Initial report'!$C$17),'A-Initial report'!$C$18,'A-Initial report'!$C$17)</f>
        <v>0</v>
      </c>
      <c r="H110" t="s">
        <v>325</v>
      </c>
      <c r="I110" s="193" t="s">
        <v>433</v>
      </c>
      <c r="J110" s="193" t="s">
        <v>354</v>
      </c>
      <c r="K110" t="s">
        <v>409</v>
      </c>
      <c r="L110" t="s">
        <v>361</v>
      </c>
      <c r="P110" s="196" t="str">
        <f>IF(ISBLANK(Results!$T110)=TRUE,"",INDEX('B-Intermediate reports'!$N23:$O25,MATCH(Results!$T110,'B-Intermediate reports'!$N23:$N25,0),2))</f>
        <v/>
      </c>
    </row>
    <row r="111" spans="1:20" x14ac:dyDescent="0.25">
      <c r="A111" t="s">
        <v>344</v>
      </c>
      <c r="B111" t="s">
        <v>443</v>
      </c>
      <c r="C111" t="e">
        <f t="shared" ca="1" si="2"/>
        <v>#VALUE!</v>
      </c>
      <c r="D111" t="e">
        <f t="shared" ca="1" si="3"/>
        <v>#VALUE!</v>
      </c>
      <c r="G111">
        <f>IF(ISBLANK('A-Initial report'!$C$17),'A-Initial report'!$C$18,'A-Initial report'!$C$17)</f>
        <v>0</v>
      </c>
      <c r="H111" t="s">
        <v>325</v>
      </c>
      <c r="I111" s="193" t="s">
        <v>433</v>
      </c>
      <c r="J111" s="205" t="s">
        <v>354</v>
      </c>
      <c r="K111" t="s">
        <v>319</v>
      </c>
      <c r="L111" t="s">
        <v>361</v>
      </c>
      <c r="N111" s="196" t="str">
        <f>IF(ISBLANK('B-Intermediate reports'!$E24)=TRUE,"",'B-Intermediate reports'!$E24)</f>
        <v/>
      </c>
      <c r="P111" s="204"/>
    </row>
    <row r="112" spans="1:20" x14ac:dyDescent="0.25">
      <c r="A112" t="s">
        <v>344</v>
      </c>
      <c r="B112" t="s">
        <v>443</v>
      </c>
      <c r="C112" t="e">
        <f t="shared" ca="1" si="2"/>
        <v>#VALUE!</v>
      </c>
      <c r="D112" t="e">
        <f t="shared" ca="1" si="3"/>
        <v>#VALUE!</v>
      </c>
      <c r="G112">
        <f>IF(ISBLANK('A-Initial report'!$C$17),'A-Initial report'!$C$18,'A-Initial report'!$C$17)</f>
        <v>0</v>
      </c>
      <c r="H112" t="s">
        <v>325</v>
      </c>
      <c r="I112" s="193" t="s">
        <v>433</v>
      </c>
      <c r="J112" s="205" t="s">
        <v>354</v>
      </c>
      <c r="K112" t="s">
        <v>319</v>
      </c>
      <c r="L112" t="s">
        <v>360</v>
      </c>
      <c r="N112" s="196"/>
      <c r="P112" s="204" t="str">
        <f>IF(Results!$S112=TRUE,"Actual","")</f>
        <v/>
      </c>
      <c r="S112" t="b">
        <v>0</v>
      </c>
    </row>
    <row r="113" spans="1:19" x14ac:dyDescent="0.25">
      <c r="A113" t="s">
        <v>344</v>
      </c>
      <c r="B113" t="s">
        <v>443</v>
      </c>
      <c r="C113" t="e">
        <f t="shared" ca="1" si="2"/>
        <v>#VALUE!</v>
      </c>
      <c r="D113" t="e">
        <f t="shared" ca="1" si="3"/>
        <v>#VALUE!</v>
      </c>
      <c r="G113">
        <f>IF(ISBLANK('A-Initial report'!$C$17),'A-Initial report'!$C$18,'A-Initial report'!$C$17)</f>
        <v>0</v>
      </c>
      <c r="H113" t="s">
        <v>325</v>
      </c>
      <c r="I113" s="193" t="s">
        <v>433</v>
      </c>
      <c r="J113" s="205" t="s">
        <v>354</v>
      </c>
      <c r="K113" t="s">
        <v>319</v>
      </c>
      <c r="L113" t="s">
        <v>144</v>
      </c>
      <c r="N113" s="196"/>
      <c r="P113" s="204" t="str">
        <f>IF(Results!$S113=TRUE,"Estimation","")</f>
        <v/>
      </c>
      <c r="S113" t="b">
        <v>0</v>
      </c>
    </row>
    <row r="114" spans="1:19" x14ac:dyDescent="0.25">
      <c r="A114" t="s">
        <v>344</v>
      </c>
      <c r="B114" t="s">
        <v>443</v>
      </c>
      <c r="C114" t="e">
        <f t="shared" ca="1" si="2"/>
        <v>#VALUE!</v>
      </c>
      <c r="D114" t="e">
        <f t="shared" ca="1" si="3"/>
        <v>#VALUE!</v>
      </c>
      <c r="G114">
        <f>IF(ISBLANK('A-Initial report'!$C$17),'A-Initial report'!$C$18,'A-Initial report'!$C$17)</f>
        <v>0</v>
      </c>
      <c r="H114" t="s">
        <v>325</v>
      </c>
      <c r="I114" s="193" t="s">
        <v>433</v>
      </c>
      <c r="J114" s="205" t="s">
        <v>354</v>
      </c>
      <c r="K114" t="s">
        <v>406</v>
      </c>
      <c r="L114" t="s">
        <v>361</v>
      </c>
      <c r="O114" s="207" t="str">
        <f>IF(ISBLANK('B-Intermediate reports'!$E25)=TRUE,"",'B-Intermediate reports'!$E25)</f>
        <v/>
      </c>
      <c r="P114" s="204"/>
    </row>
    <row r="115" spans="1:19" x14ac:dyDescent="0.25">
      <c r="A115" t="s">
        <v>344</v>
      </c>
      <c r="B115" t="s">
        <v>443</v>
      </c>
      <c r="C115" t="e">
        <f t="shared" ca="1" si="2"/>
        <v>#VALUE!</v>
      </c>
      <c r="D115" t="e">
        <f t="shared" ca="1" si="3"/>
        <v>#VALUE!</v>
      </c>
      <c r="G115">
        <f>IF(ISBLANK('A-Initial report'!$C$17),'A-Initial report'!$C$18,'A-Initial report'!$C$17)</f>
        <v>0</v>
      </c>
      <c r="H115" t="s">
        <v>325</v>
      </c>
      <c r="I115" s="193" t="s">
        <v>433</v>
      </c>
      <c r="J115" s="205" t="s">
        <v>354</v>
      </c>
      <c r="K115" t="s">
        <v>406</v>
      </c>
      <c r="L115" t="s">
        <v>360</v>
      </c>
      <c r="O115" s="207"/>
      <c r="P115" s="204" t="str">
        <f>IF(Results!$S115=TRUE,"Actual","")</f>
        <v/>
      </c>
      <c r="S115" t="b">
        <v>0</v>
      </c>
    </row>
    <row r="116" spans="1:19" x14ac:dyDescent="0.25">
      <c r="A116" t="s">
        <v>344</v>
      </c>
      <c r="B116" t="s">
        <v>443</v>
      </c>
      <c r="C116" t="e">
        <f t="shared" ca="1" si="2"/>
        <v>#VALUE!</v>
      </c>
      <c r="D116" t="e">
        <f t="shared" ca="1" si="3"/>
        <v>#VALUE!</v>
      </c>
      <c r="G116">
        <f>IF(ISBLANK('A-Initial report'!$C$17),'A-Initial report'!$C$18,'A-Initial report'!$C$17)</f>
        <v>0</v>
      </c>
      <c r="H116" t="s">
        <v>325</v>
      </c>
      <c r="I116" s="193" t="s">
        <v>433</v>
      </c>
      <c r="J116" s="205" t="s">
        <v>354</v>
      </c>
      <c r="K116" t="s">
        <v>406</v>
      </c>
      <c r="L116" t="s">
        <v>144</v>
      </c>
      <c r="O116" s="207"/>
      <c r="P116" s="204" t="str">
        <f>IF(Results!$S116=TRUE,"Estimation","")</f>
        <v/>
      </c>
      <c r="S116" t="b">
        <v>0</v>
      </c>
    </row>
    <row r="117" spans="1:19" x14ac:dyDescent="0.25">
      <c r="A117" t="s">
        <v>344</v>
      </c>
      <c r="B117" t="s">
        <v>443</v>
      </c>
      <c r="C117" t="e">
        <f t="shared" ca="1" si="2"/>
        <v>#VALUE!</v>
      </c>
      <c r="D117" t="e">
        <f t="shared" ca="1" si="3"/>
        <v>#VALUE!</v>
      </c>
      <c r="G117">
        <f>IF(ISBLANK('A-Initial report'!$C$17),'A-Initial report'!$C$18,'A-Initial report'!$C$17)</f>
        <v>0</v>
      </c>
      <c r="H117" t="s">
        <v>325</v>
      </c>
      <c r="I117" s="193" t="s">
        <v>433</v>
      </c>
      <c r="J117" s="205" t="s">
        <v>354</v>
      </c>
      <c r="K117" t="s">
        <v>307</v>
      </c>
      <c r="L117" t="s">
        <v>361</v>
      </c>
      <c r="N117" s="196"/>
      <c r="O117" s="196" t="str">
        <f>IF(ISBLANK('B-Intermediate reports'!E$26)=TRUE,"",'B-Intermediate reports'!E$26)</f>
        <v/>
      </c>
      <c r="P117" s="204"/>
    </row>
    <row r="118" spans="1:19" x14ac:dyDescent="0.25">
      <c r="A118" t="s">
        <v>344</v>
      </c>
      <c r="B118" t="s">
        <v>443</v>
      </c>
      <c r="C118" t="e">
        <f t="shared" ca="1" si="2"/>
        <v>#VALUE!</v>
      </c>
      <c r="D118" t="e">
        <f t="shared" ca="1" si="3"/>
        <v>#VALUE!</v>
      </c>
      <c r="G118">
        <f>IF(ISBLANK('A-Initial report'!$C$17),'A-Initial report'!$C$18,'A-Initial report'!$C$17)</f>
        <v>0</v>
      </c>
      <c r="H118" t="s">
        <v>325</v>
      </c>
      <c r="I118" s="193" t="s">
        <v>433</v>
      </c>
      <c r="J118" s="205" t="s">
        <v>354</v>
      </c>
      <c r="K118" t="s">
        <v>307</v>
      </c>
      <c r="L118" t="s">
        <v>360</v>
      </c>
      <c r="N118" s="196"/>
      <c r="P118" s="204" t="str">
        <f>IF(Results!$S118=TRUE,"Actual","")</f>
        <v/>
      </c>
      <c r="S118" t="b">
        <v>0</v>
      </c>
    </row>
    <row r="119" spans="1:19" x14ac:dyDescent="0.25">
      <c r="A119" t="s">
        <v>344</v>
      </c>
      <c r="B119" t="s">
        <v>443</v>
      </c>
      <c r="C119" t="e">
        <f t="shared" ca="1" si="2"/>
        <v>#VALUE!</v>
      </c>
      <c r="D119" t="e">
        <f t="shared" ca="1" si="3"/>
        <v>#VALUE!</v>
      </c>
      <c r="G119">
        <f>IF(ISBLANK('A-Initial report'!$C$17),'A-Initial report'!$C$18,'A-Initial report'!$C$17)</f>
        <v>0</v>
      </c>
      <c r="H119" t="s">
        <v>325</v>
      </c>
      <c r="I119" s="193" t="s">
        <v>433</v>
      </c>
      <c r="J119" s="205" t="s">
        <v>354</v>
      </c>
      <c r="K119" t="s">
        <v>307</v>
      </c>
      <c r="L119" t="s">
        <v>144</v>
      </c>
      <c r="N119" s="196"/>
      <c r="P119" s="204" t="str">
        <f>IF(Results!$S119=TRUE,"Estimation","")</f>
        <v/>
      </c>
      <c r="S119" t="b">
        <v>0</v>
      </c>
    </row>
    <row r="120" spans="1:19" x14ac:dyDescent="0.25">
      <c r="A120" t="s">
        <v>344</v>
      </c>
      <c r="B120" t="s">
        <v>443</v>
      </c>
      <c r="C120" t="e">
        <f t="shared" ca="1" si="2"/>
        <v>#VALUE!</v>
      </c>
      <c r="D120" t="e">
        <f t="shared" ca="1" si="3"/>
        <v>#VALUE!</v>
      </c>
      <c r="G120">
        <f>IF(ISBLANK('A-Initial report'!$C$17),'A-Initial report'!$C$18,'A-Initial report'!$C$17)</f>
        <v>0</v>
      </c>
      <c r="H120" t="s">
        <v>325</v>
      </c>
      <c r="I120" s="193" t="s">
        <v>433</v>
      </c>
      <c r="J120" s="205" t="s">
        <v>354</v>
      </c>
      <c r="K120" t="s">
        <v>309</v>
      </c>
      <c r="L120" t="s">
        <v>361</v>
      </c>
      <c r="N120" s="196"/>
      <c r="P120" s="196" t="str">
        <f>IF(ISBLANK('B-Intermediate reports'!$D27)=TRUE,"",'B-Intermediate reports'!$D27)</f>
        <v/>
      </c>
    </row>
    <row r="121" spans="1:19" x14ac:dyDescent="0.25">
      <c r="A121" t="s">
        <v>344</v>
      </c>
      <c r="B121" t="s">
        <v>443</v>
      </c>
      <c r="C121" t="e">
        <f t="shared" ca="1" si="2"/>
        <v>#VALUE!</v>
      </c>
      <c r="D121" t="e">
        <f t="shared" ca="1" si="3"/>
        <v>#VALUE!</v>
      </c>
      <c r="G121">
        <f>IF(ISBLANK('A-Initial report'!$C$17),'A-Initial report'!$C$18,'A-Initial report'!$C$17)</f>
        <v>0</v>
      </c>
      <c r="H121" t="s">
        <v>325</v>
      </c>
      <c r="I121" s="193" t="s">
        <v>433</v>
      </c>
      <c r="J121" s="205" t="s">
        <v>355</v>
      </c>
      <c r="K121" t="s">
        <v>408</v>
      </c>
      <c r="L121" t="s">
        <v>361</v>
      </c>
      <c r="P121" s="196" t="str">
        <f>IF(ISBLANK(Results!$T121)=TRUE,"",INDEX('B-Intermediate reports'!$N28:$O30,MATCH(Results!$T121,'B-Intermediate reports'!$N28:$N30,0),2))</f>
        <v/>
      </c>
    </row>
    <row r="122" spans="1:19" x14ac:dyDescent="0.25">
      <c r="A122" t="s">
        <v>344</v>
      </c>
      <c r="B122" t="s">
        <v>443</v>
      </c>
      <c r="C122" t="e">
        <f t="shared" ca="1" si="2"/>
        <v>#VALUE!</v>
      </c>
      <c r="D122" t="e">
        <f t="shared" ca="1" si="3"/>
        <v>#VALUE!</v>
      </c>
      <c r="G122">
        <f>IF(ISBLANK('A-Initial report'!$C$17),'A-Initial report'!$C$18,'A-Initial report'!$C$17)</f>
        <v>0</v>
      </c>
      <c r="H122" t="s">
        <v>325</v>
      </c>
      <c r="I122" s="193" t="s">
        <v>433</v>
      </c>
      <c r="J122" s="205" t="s">
        <v>355</v>
      </c>
      <c r="K122" t="s">
        <v>317</v>
      </c>
      <c r="L122" t="s">
        <v>361</v>
      </c>
      <c r="N122" s="196" t="str">
        <f>IF(ISBLANK('B-Intermediate reports'!$E29)=TRUE,"",'B-Intermediate reports'!$E29)</f>
        <v/>
      </c>
    </row>
    <row r="123" spans="1:19" x14ac:dyDescent="0.25">
      <c r="A123" t="s">
        <v>344</v>
      </c>
      <c r="B123" t="s">
        <v>443</v>
      </c>
      <c r="C123" t="e">
        <f t="shared" ca="1" si="2"/>
        <v>#VALUE!</v>
      </c>
      <c r="D123" t="e">
        <f t="shared" ca="1" si="3"/>
        <v>#VALUE!</v>
      </c>
      <c r="G123">
        <f>IF(ISBLANK('A-Initial report'!$C$17),'A-Initial report'!$C$18,'A-Initial report'!$C$17)</f>
        <v>0</v>
      </c>
      <c r="H123" t="s">
        <v>325</v>
      </c>
      <c r="I123" s="193" t="s">
        <v>433</v>
      </c>
      <c r="J123" s="205" t="s">
        <v>355</v>
      </c>
      <c r="K123" t="s">
        <v>317</v>
      </c>
      <c r="L123" t="s">
        <v>360</v>
      </c>
      <c r="N123" s="196"/>
      <c r="P123" s="204" t="str">
        <f>IF(Results!$S123=TRUE,"Actual","")</f>
        <v/>
      </c>
      <c r="S123" t="b">
        <v>0</v>
      </c>
    </row>
    <row r="124" spans="1:19" x14ac:dyDescent="0.25">
      <c r="A124" t="s">
        <v>344</v>
      </c>
      <c r="B124" t="s">
        <v>443</v>
      </c>
      <c r="C124" t="e">
        <f t="shared" ca="1" si="2"/>
        <v>#VALUE!</v>
      </c>
      <c r="D124" t="e">
        <f t="shared" ca="1" si="3"/>
        <v>#VALUE!</v>
      </c>
      <c r="G124">
        <f>IF(ISBLANK('A-Initial report'!$C$17),'A-Initial report'!$C$18,'A-Initial report'!$C$17)</f>
        <v>0</v>
      </c>
      <c r="H124" t="s">
        <v>325</v>
      </c>
      <c r="I124" s="193" t="s">
        <v>433</v>
      </c>
      <c r="J124" s="205" t="s">
        <v>355</v>
      </c>
      <c r="K124" t="s">
        <v>317</v>
      </c>
      <c r="L124" t="s">
        <v>144</v>
      </c>
      <c r="N124" s="196"/>
      <c r="P124" s="204" t="str">
        <f>IF(Results!$S124=TRUE,"Estimation","")</f>
        <v/>
      </c>
      <c r="S124" t="b">
        <v>0</v>
      </c>
    </row>
    <row r="125" spans="1:19" x14ac:dyDescent="0.25">
      <c r="A125" t="s">
        <v>344</v>
      </c>
      <c r="B125" t="s">
        <v>443</v>
      </c>
      <c r="C125" t="e">
        <f t="shared" ca="1" si="2"/>
        <v>#VALUE!</v>
      </c>
      <c r="D125" t="e">
        <f t="shared" ca="1" si="3"/>
        <v>#VALUE!</v>
      </c>
      <c r="G125">
        <f>IF(ISBLANK('A-Initial report'!$C$17),'A-Initial report'!$C$18,'A-Initial report'!$C$17)</f>
        <v>0</v>
      </c>
      <c r="H125" t="s">
        <v>325</v>
      </c>
      <c r="I125" s="193" t="s">
        <v>433</v>
      </c>
      <c r="J125" s="205" t="s">
        <v>355</v>
      </c>
      <c r="K125" t="s">
        <v>407</v>
      </c>
      <c r="L125" t="s">
        <v>361</v>
      </c>
      <c r="O125" s="207" t="str">
        <f>IF(ISBLANK('B-Intermediate reports'!$E30)=TRUE,"",'B-Intermediate reports'!$E30)</f>
        <v/>
      </c>
      <c r="P125" s="204"/>
    </row>
    <row r="126" spans="1:19" x14ac:dyDescent="0.25">
      <c r="A126" t="s">
        <v>344</v>
      </c>
      <c r="B126" t="s">
        <v>443</v>
      </c>
      <c r="C126" t="e">
        <f t="shared" ca="1" si="2"/>
        <v>#VALUE!</v>
      </c>
      <c r="D126" t="e">
        <f t="shared" ca="1" si="3"/>
        <v>#VALUE!</v>
      </c>
      <c r="G126">
        <f>IF(ISBLANK('A-Initial report'!$C$17),'A-Initial report'!$C$18,'A-Initial report'!$C$17)</f>
        <v>0</v>
      </c>
      <c r="H126" t="s">
        <v>325</v>
      </c>
      <c r="I126" s="193" t="s">
        <v>433</v>
      </c>
      <c r="J126" s="205" t="s">
        <v>355</v>
      </c>
      <c r="K126" t="s">
        <v>407</v>
      </c>
      <c r="L126" t="s">
        <v>360</v>
      </c>
      <c r="O126" s="207"/>
      <c r="P126" s="204" t="str">
        <f>IF(Results!$S126=TRUE,"Actual","")</f>
        <v/>
      </c>
      <c r="S126" t="b">
        <v>0</v>
      </c>
    </row>
    <row r="127" spans="1:19" x14ac:dyDescent="0.25">
      <c r="A127" t="s">
        <v>344</v>
      </c>
      <c r="B127" t="s">
        <v>443</v>
      </c>
      <c r="C127" t="e">
        <f t="shared" ca="1" si="2"/>
        <v>#VALUE!</v>
      </c>
      <c r="D127" t="e">
        <f t="shared" ca="1" si="3"/>
        <v>#VALUE!</v>
      </c>
      <c r="G127">
        <f>IF(ISBLANK('A-Initial report'!$C$17),'A-Initial report'!$C$18,'A-Initial report'!$C$17)</f>
        <v>0</v>
      </c>
      <c r="H127" t="s">
        <v>325</v>
      </c>
      <c r="I127" s="193" t="s">
        <v>433</v>
      </c>
      <c r="J127" s="205" t="s">
        <v>355</v>
      </c>
      <c r="K127" t="s">
        <v>407</v>
      </c>
      <c r="L127" t="s">
        <v>144</v>
      </c>
      <c r="O127" s="207"/>
      <c r="P127" s="204" t="str">
        <f>IF(Results!$S127=TRUE,"Estimation","")</f>
        <v/>
      </c>
      <c r="S127" t="b">
        <v>0</v>
      </c>
    </row>
    <row r="128" spans="1:19" x14ac:dyDescent="0.25">
      <c r="A128" t="s">
        <v>344</v>
      </c>
      <c r="B128" t="s">
        <v>443</v>
      </c>
      <c r="C128" t="e">
        <f t="shared" ca="1" si="2"/>
        <v>#VALUE!</v>
      </c>
      <c r="D128" t="e">
        <f t="shared" ca="1" si="3"/>
        <v>#VALUE!</v>
      </c>
      <c r="G128">
        <f>IF(ISBLANK('A-Initial report'!$C$17),'A-Initial report'!$C$18,'A-Initial report'!$C$17)</f>
        <v>0</v>
      </c>
      <c r="H128" t="s">
        <v>325</v>
      </c>
      <c r="I128" s="193" t="s">
        <v>433</v>
      </c>
      <c r="J128" s="205" t="s">
        <v>356</v>
      </c>
      <c r="K128" t="s">
        <v>410</v>
      </c>
      <c r="L128" t="s">
        <v>361</v>
      </c>
      <c r="P128" s="196" t="str">
        <f>IF(ISBLANK(Results!T$128)=TRUE,"",INDEX('B-Intermediate reports'!$N31:$O32,MATCH(Results!T$128,'B-Intermediate reports'!$N31:$N32,0),2))</f>
        <v/>
      </c>
    </row>
    <row r="129" spans="1:19" x14ac:dyDescent="0.25">
      <c r="A129" t="s">
        <v>344</v>
      </c>
      <c r="B129" t="s">
        <v>443</v>
      </c>
      <c r="C129" t="e">
        <f t="shared" ca="1" si="2"/>
        <v>#VALUE!</v>
      </c>
      <c r="D129" t="e">
        <f t="shared" ca="1" si="3"/>
        <v>#VALUE!</v>
      </c>
      <c r="G129">
        <f>IF(ISBLANK('A-Initial report'!$C$17),'A-Initial report'!$C$18,'A-Initial report'!$C$17)</f>
        <v>0</v>
      </c>
      <c r="H129" t="s">
        <v>325</v>
      </c>
      <c r="I129" s="193" t="s">
        <v>433</v>
      </c>
      <c r="J129" s="205" t="s">
        <v>356</v>
      </c>
      <c r="K129" t="s">
        <v>362</v>
      </c>
      <c r="L129" t="s">
        <v>361</v>
      </c>
      <c r="P129" s="196" t="str">
        <f>IF(OR(ISBLANK('B-Intermediate reports'!$E32)=TRUE,'B-Intermediate reports'!$E32="DD:HH:MM"),"",'B-Intermediate reports'!$E32)</f>
        <v/>
      </c>
    </row>
    <row r="130" spans="1:19" x14ac:dyDescent="0.25">
      <c r="A130" t="s">
        <v>344</v>
      </c>
      <c r="B130" t="s">
        <v>443</v>
      </c>
      <c r="C130" t="e">
        <f t="shared" ca="1" si="2"/>
        <v>#VALUE!</v>
      </c>
      <c r="D130" t="e">
        <f t="shared" ca="1" si="3"/>
        <v>#VALUE!</v>
      </c>
      <c r="G130">
        <f>IF(ISBLANK('A-Initial report'!$C$17),'A-Initial report'!$C$18,'A-Initial report'!$C$17)</f>
        <v>0</v>
      </c>
      <c r="H130" t="s">
        <v>325</v>
      </c>
      <c r="I130" s="193" t="s">
        <v>433</v>
      </c>
      <c r="J130" s="205" t="s">
        <v>356</v>
      </c>
      <c r="K130" t="s">
        <v>362</v>
      </c>
      <c r="L130" t="s">
        <v>360</v>
      </c>
      <c r="M130" s="196"/>
      <c r="P130" s="196" t="str">
        <f>IF(Results!$S130=TRUE,"Actual","")</f>
        <v/>
      </c>
      <c r="S130" t="b">
        <v>0</v>
      </c>
    </row>
    <row r="131" spans="1:19" x14ac:dyDescent="0.25">
      <c r="A131" t="s">
        <v>344</v>
      </c>
      <c r="B131" t="s">
        <v>443</v>
      </c>
      <c r="C131" t="e">
        <f t="shared" ca="1" si="2"/>
        <v>#VALUE!</v>
      </c>
      <c r="D131" t="e">
        <f t="shared" ca="1" si="3"/>
        <v>#VALUE!</v>
      </c>
      <c r="G131">
        <f>IF(ISBLANK('A-Initial report'!$C$17),'A-Initial report'!$C$18,'A-Initial report'!$C$17)</f>
        <v>0</v>
      </c>
      <c r="H131" t="s">
        <v>325</v>
      </c>
      <c r="I131" s="193" t="s">
        <v>433</v>
      </c>
      <c r="J131" s="205" t="s">
        <v>356</v>
      </c>
      <c r="K131" t="s">
        <v>362</v>
      </c>
      <c r="L131" t="s">
        <v>144</v>
      </c>
      <c r="M131" s="196"/>
      <c r="P131" s="196" t="str">
        <f>IF(Results!$S131=TRUE,"Estimation","")</f>
        <v/>
      </c>
      <c r="S131" t="b">
        <v>0</v>
      </c>
    </row>
    <row r="132" spans="1:19" x14ac:dyDescent="0.25">
      <c r="A132" t="s">
        <v>344</v>
      </c>
      <c r="B132" t="s">
        <v>443</v>
      </c>
      <c r="C132" t="e">
        <f t="shared" ref="C132:C195" ca="1" si="4">LEFT(REPLACE(LEFT(CELL("filename",$A$1),FIND("]",CELL("filename",$A$1))-1),1,FIND("[",CELL("filename",$A$1)),""),FIND("_",REPLACE(LEFT(CELL("filename",$A$1),FIND("]",CELL("filename",$A$1))-1),1,FIND("[",CELL("filename",$A$1)),""))-1)</f>
        <v>#VALUE!</v>
      </c>
      <c r="D132" t="e">
        <f t="shared" ref="D132:D195" ca="1" si="5">MID(MID(CELL("filename",$A$1),FIND("[",CELL("filename",$A$1))+1,FIND(".",CELL("filename",$A$1))-1-FIND("[",CELL("filename",$A$1))), FIND("_", MID(CELL("filename",$A$1),FIND("[",CELL("filename",$A$1))+1,FIND(".",CELL("filename",$A$1))-1-FIND("[",CELL("filename",$A$1))), 1)+1,  FIND("_", MID(CELL("filename",$A$1),FIND("[",CELL("filename",$A$1))+1,FIND(".",CELL("filename",$A$1))-1-FIND("[",CELL("filename",$A$1))), FIND("_", MID(CELL("filename",$A$1),FIND("[",CELL("filename",$A$1))+1,FIND(".",CELL("filename",$A$1))-1-FIND("[",CELL("filename",$A$1))), 1)+1) - FIND("_", MID(CELL("filename",$A$1),FIND("[",CELL("filename",$A$1))+1,FIND(".",CELL("filename",$A$1))-1-FIND("[",CELL("filename",$A$1))), 1) -1 )</f>
        <v>#VALUE!</v>
      </c>
      <c r="G132">
        <f>IF(ISBLANK('A-Initial report'!$C$17),'A-Initial report'!$C$18,'A-Initial report'!$C$17)</f>
        <v>0</v>
      </c>
      <c r="H132" t="s">
        <v>325</v>
      </c>
      <c r="I132" s="193" t="s">
        <v>433</v>
      </c>
      <c r="J132" s="205" t="s">
        <v>316</v>
      </c>
      <c r="K132" t="s">
        <v>411</v>
      </c>
      <c r="L132" t="s">
        <v>361</v>
      </c>
      <c r="P132" t="str">
        <f>IF(ISBLANK(Results!$T132)=TRUE,"",INDEX('B-Intermediate reports'!$N33:$O34,MATCH(Results!$T132,'B-Intermediate reports'!$N33:$N34,0),2))</f>
        <v/>
      </c>
    </row>
    <row r="133" spans="1:19" x14ac:dyDescent="0.25">
      <c r="A133" t="s">
        <v>344</v>
      </c>
      <c r="B133" t="s">
        <v>443</v>
      </c>
      <c r="C133" t="e">
        <f t="shared" ca="1" si="4"/>
        <v>#VALUE!</v>
      </c>
      <c r="D133" t="e">
        <f t="shared" ca="1" si="5"/>
        <v>#VALUE!</v>
      </c>
      <c r="G133">
        <f>IF(ISBLANK('A-Initial report'!$C$17),'A-Initial report'!$C$18,'A-Initial report'!$C$17)</f>
        <v>0</v>
      </c>
      <c r="H133" t="s">
        <v>325</v>
      </c>
      <c r="I133" s="193" t="s">
        <v>433</v>
      </c>
      <c r="J133" s="205" t="s">
        <v>316</v>
      </c>
      <c r="K133" t="s">
        <v>363</v>
      </c>
      <c r="L133" t="s">
        <v>361</v>
      </c>
      <c r="N133" s="196"/>
      <c r="O133" s="196" t="str">
        <f>IF(ISBLANK('B-Intermediate reports'!$E34)=TRUE,"",'B-Intermediate reports'!$E34)</f>
        <v/>
      </c>
    </row>
    <row r="134" spans="1:19" x14ac:dyDescent="0.25">
      <c r="A134" t="s">
        <v>344</v>
      </c>
      <c r="B134" t="s">
        <v>443</v>
      </c>
      <c r="C134" t="e">
        <f t="shared" ca="1" si="4"/>
        <v>#VALUE!</v>
      </c>
      <c r="D134" t="e">
        <f t="shared" ca="1" si="5"/>
        <v>#VALUE!</v>
      </c>
      <c r="G134">
        <f>IF(ISBLANK('A-Initial report'!$C$17),'A-Initial report'!$C$18,'A-Initial report'!$C$17)</f>
        <v>0</v>
      </c>
      <c r="H134" t="s">
        <v>325</v>
      </c>
      <c r="I134" s="193" t="s">
        <v>433</v>
      </c>
      <c r="J134" s="205" t="s">
        <v>316</v>
      </c>
      <c r="K134" t="s">
        <v>363</v>
      </c>
      <c r="L134" t="s">
        <v>360</v>
      </c>
      <c r="N134" s="196"/>
      <c r="P134" s="196" t="str">
        <f>IF(Results!$S134=TRUE,"Actual","")</f>
        <v/>
      </c>
      <c r="S134" t="b">
        <v>0</v>
      </c>
    </row>
    <row r="135" spans="1:19" x14ac:dyDescent="0.25">
      <c r="A135" t="s">
        <v>344</v>
      </c>
      <c r="B135" t="s">
        <v>443</v>
      </c>
      <c r="C135" t="e">
        <f t="shared" ca="1" si="4"/>
        <v>#VALUE!</v>
      </c>
      <c r="D135" t="e">
        <f t="shared" ca="1" si="5"/>
        <v>#VALUE!</v>
      </c>
      <c r="G135">
        <f>IF(ISBLANK('A-Initial report'!$C$17),'A-Initial report'!$C$18,'A-Initial report'!$C$17)</f>
        <v>0</v>
      </c>
      <c r="H135" t="s">
        <v>325</v>
      </c>
      <c r="I135" s="193" t="s">
        <v>433</v>
      </c>
      <c r="J135" s="205" t="s">
        <v>316</v>
      </c>
      <c r="K135" t="s">
        <v>363</v>
      </c>
      <c r="L135" t="s">
        <v>144</v>
      </c>
      <c r="N135" s="196"/>
      <c r="P135" s="196" t="str">
        <f>IF(Results!$S135=TRUE,"Estimation","")</f>
        <v/>
      </c>
      <c r="S135" t="b">
        <v>0</v>
      </c>
    </row>
    <row r="136" spans="1:19" x14ac:dyDescent="0.25">
      <c r="A136" t="s">
        <v>344</v>
      </c>
      <c r="B136" t="s">
        <v>443</v>
      </c>
      <c r="C136" t="e">
        <f t="shared" ca="1" si="4"/>
        <v>#VALUE!</v>
      </c>
      <c r="D136" t="e">
        <f t="shared" ca="1" si="5"/>
        <v>#VALUE!</v>
      </c>
      <c r="G136">
        <f>IF(ISBLANK('A-Initial report'!$C$17),'A-Initial report'!$C$18,'A-Initial report'!$C$17)</f>
        <v>0</v>
      </c>
      <c r="H136" t="s">
        <v>325</v>
      </c>
      <c r="I136" s="193" t="s">
        <v>433</v>
      </c>
      <c r="J136" s="205" t="s">
        <v>316</v>
      </c>
      <c r="K136" t="s">
        <v>364</v>
      </c>
      <c r="L136" t="s">
        <v>361</v>
      </c>
      <c r="N136" s="196"/>
      <c r="O136" s="196" t="str">
        <f>IF(ISBLANK('B-Intermediate reports'!$E35)=TRUE,"",'B-Intermediate reports'!$E35)</f>
        <v/>
      </c>
    </row>
    <row r="137" spans="1:19" x14ac:dyDescent="0.25">
      <c r="A137" t="s">
        <v>344</v>
      </c>
      <c r="B137" t="s">
        <v>443</v>
      </c>
      <c r="C137" t="e">
        <f t="shared" ca="1" si="4"/>
        <v>#VALUE!</v>
      </c>
      <c r="D137" t="e">
        <f t="shared" ca="1" si="5"/>
        <v>#VALUE!</v>
      </c>
      <c r="G137">
        <f>IF(ISBLANK('A-Initial report'!$C$17),'A-Initial report'!$C$18,'A-Initial report'!$C$17)</f>
        <v>0</v>
      </c>
      <c r="H137" t="s">
        <v>325</v>
      </c>
      <c r="I137" s="193" t="s">
        <v>433</v>
      </c>
      <c r="J137" s="205" t="s">
        <v>316</v>
      </c>
      <c r="K137" t="s">
        <v>364</v>
      </c>
      <c r="L137" t="s">
        <v>360</v>
      </c>
      <c r="N137" s="196"/>
      <c r="P137" s="196" t="str">
        <f>IF(Results!$S137=TRUE,"Actual","")</f>
        <v/>
      </c>
      <c r="S137" t="b">
        <v>0</v>
      </c>
    </row>
    <row r="138" spans="1:19" x14ac:dyDescent="0.25">
      <c r="A138" t="s">
        <v>344</v>
      </c>
      <c r="B138" t="s">
        <v>443</v>
      </c>
      <c r="C138" t="e">
        <f t="shared" ca="1" si="4"/>
        <v>#VALUE!</v>
      </c>
      <c r="D138" t="e">
        <f t="shared" ca="1" si="5"/>
        <v>#VALUE!</v>
      </c>
      <c r="G138">
        <f>IF(ISBLANK('A-Initial report'!$C$17),'A-Initial report'!$C$18,'A-Initial report'!$C$17)</f>
        <v>0</v>
      </c>
      <c r="H138" t="s">
        <v>325</v>
      </c>
      <c r="I138" s="193" t="s">
        <v>433</v>
      </c>
      <c r="J138" s="205" t="s">
        <v>316</v>
      </c>
      <c r="K138" t="s">
        <v>364</v>
      </c>
      <c r="L138" t="s">
        <v>144</v>
      </c>
      <c r="N138" s="196"/>
      <c r="P138" s="196" t="str">
        <f>IF(Results!$S138=TRUE,"Estimation","")</f>
        <v/>
      </c>
      <c r="S138" t="b">
        <v>0</v>
      </c>
    </row>
    <row r="139" spans="1:19" x14ac:dyDescent="0.25">
      <c r="A139" t="s">
        <v>344</v>
      </c>
      <c r="B139" t="s">
        <v>443</v>
      </c>
      <c r="C139" t="e">
        <f t="shared" ca="1" si="4"/>
        <v>#VALUE!</v>
      </c>
      <c r="D139" t="e">
        <f t="shared" ca="1" si="5"/>
        <v>#VALUE!</v>
      </c>
      <c r="G139">
        <f>IF(ISBLANK('A-Initial report'!$C$17),'A-Initial report'!$C$18,'A-Initial report'!$C$17)</f>
        <v>0</v>
      </c>
      <c r="H139" t="s">
        <v>325</v>
      </c>
      <c r="I139" s="193" t="s">
        <v>433</v>
      </c>
      <c r="J139" s="193" t="s">
        <v>108</v>
      </c>
      <c r="K139" t="s">
        <v>0</v>
      </c>
      <c r="L139" t="s">
        <v>361</v>
      </c>
      <c r="P139" t="str">
        <f>IF(Results!$S139=TRUE,$K139,"")</f>
        <v/>
      </c>
      <c r="S139" t="b">
        <v>0</v>
      </c>
    </row>
    <row r="140" spans="1:19" x14ac:dyDescent="0.25">
      <c r="A140" t="s">
        <v>344</v>
      </c>
      <c r="B140" t="s">
        <v>443</v>
      </c>
      <c r="C140" t="e">
        <f t="shared" ca="1" si="4"/>
        <v>#VALUE!</v>
      </c>
      <c r="D140" t="e">
        <f t="shared" ca="1" si="5"/>
        <v>#VALUE!</v>
      </c>
      <c r="G140">
        <f>IF(ISBLANK('A-Initial report'!$C$17),'A-Initial report'!$C$18,'A-Initial report'!$C$17)</f>
        <v>0</v>
      </c>
      <c r="H140" t="s">
        <v>325</v>
      </c>
      <c r="I140" s="193" t="s">
        <v>433</v>
      </c>
      <c r="J140" s="193" t="s">
        <v>108</v>
      </c>
      <c r="K140" t="s">
        <v>440</v>
      </c>
      <c r="L140" t="s">
        <v>361</v>
      </c>
      <c r="P140" t="str">
        <f>IF(Results!$S140=TRUE,$K140,"")</f>
        <v/>
      </c>
      <c r="S140" t="b">
        <v>0</v>
      </c>
    </row>
    <row r="141" spans="1:19" x14ac:dyDescent="0.25">
      <c r="A141" t="s">
        <v>344</v>
      </c>
      <c r="B141" t="s">
        <v>443</v>
      </c>
      <c r="C141" t="e">
        <f t="shared" ca="1" si="4"/>
        <v>#VALUE!</v>
      </c>
      <c r="D141" t="e">
        <f t="shared" ca="1" si="5"/>
        <v>#VALUE!</v>
      </c>
      <c r="G141">
        <f>IF(ISBLANK('A-Initial report'!$C$17),'A-Initial report'!$C$18,'A-Initial report'!$C$17)</f>
        <v>0</v>
      </c>
      <c r="H141" t="s">
        <v>325</v>
      </c>
      <c r="I141" s="193" t="s">
        <v>433</v>
      </c>
      <c r="J141" s="193" t="s">
        <v>108</v>
      </c>
      <c r="K141" t="s">
        <v>1</v>
      </c>
      <c r="L141" t="s">
        <v>361</v>
      </c>
      <c r="P141" t="str">
        <f>IF(Results!$S141=TRUE,$K141,"")</f>
        <v/>
      </c>
      <c r="S141" t="b">
        <v>0</v>
      </c>
    </row>
    <row r="142" spans="1:19" x14ac:dyDescent="0.25">
      <c r="A142" t="s">
        <v>344</v>
      </c>
      <c r="B142" t="s">
        <v>443</v>
      </c>
      <c r="C142" t="e">
        <f t="shared" ca="1" si="4"/>
        <v>#VALUE!</v>
      </c>
      <c r="D142" t="e">
        <f t="shared" ca="1" si="5"/>
        <v>#VALUE!</v>
      </c>
      <c r="G142">
        <f>IF(ISBLANK('A-Initial report'!$C$17),'A-Initial report'!$C$18,'A-Initial report'!$C$17)</f>
        <v>0</v>
      </c>
      <c r="H142" t="s">
        <v>325</v>
      </c>
      <c r="I142" s="193" t="s">
        <v>433</v>
      </c>
      <c r="J142" s="193" t="s">
        <v>108</v>
      </c>
      <c r="K142" t="s">
        <v>352</v>
      </c>
      <c r="L142" t="s">
        <v>361</v>
      </c>
      <c r="P142" t="str">
        <f>IF(ISBLANK('B-Intermediate reports'!$H37)=TRUE,"",'B-Intermediate reports'!$H37)</f>
        <v/>
      </c>
    </row>
    <row r="143" spans="1:19" x14ac:dyDescent="0.25">
      <c r="A143" t="s">
        <v>344</v>
      </c>
      <c r="B143" t="s">
        <v>443</v>
      </c>
      <c r="C143" t="e">
        <f t="shared" ca="1" si="4"/>
        <v>#VALUE!</v>
      </c>
      <c r="D143" t="e">
        <f t="shared" ca="1" si="5"/>
        <v>#VALUE!</v>
      </c>
      <c r="G143">
        <f>IF(ISBLANK('A-Initial report'!$C$17),'A-Initial report'!$C$18,'A-Initial report'!$C$17)</f>
        <v>0</v>
      </c>
      <c r="H143" t="s">
        <v>325</v>
      </c>
      <c r="I143" s="193" t="s">
        <v>433</v>
      </c>
      <c r="J143" s="193" t="s">
        <v>412</v>
      </c>
      <c r="K143" t="s">
        <v>0</v>
      </c>
      <c r="L143" t="s">
        <v>361</v>
      </c>
      <c r="P143"/>
      <c r="Q143" t="str">
        <f>IF(Results!$S143=TRUE,1,"")</f>
        <v/>
      </c>
      <c r="S143" t="b">
        <v>0</v>
      </c>
    </row>
    <row r="144" spans="1:19" x14ac:dyDescent="0.25">
      <c r="A144" t="s">
        <v>344</v>
      </c>
      <c r="B144" t="s">
        <v>443</v>
      </c>
      <c r="C144" t="e">
        <f t="shared" ca="1" si="4"/>
        <v>#VALUE!</v>
      </c>
      <c r="D144" t="e">
        <f t="shared" ca="1" si="5"/>
        <v>#VALUE!</v>
      </c>
      <c r="G144">
        <f>IF(ISBLANK('A-Initial report'!$C$17),'A-Initial report'!$C$18,'A-Initial report'!$C$17)</f>
        <v>0</v>
      </c>
      <c r="H144" t="s">
        <v>325</v>
      </c>
      <c r="I144" s="193" t="s">
        <v>433</v>
      </c>
      <c r="J144" s="193" t="s">
        <v>412</v>
      </c>
      <c r="K144" t="s">
        <v>1</v>
      </c>
      <c r="L144" t="s">
        <v>361</v>
      </c>
      <c r="P144"/>
      <c r="Q144" t="str">
        <f>IF(Results!$S144=TRUE,1,"")</f>
        <v/>
      </c>
      <c r="S144" t="b">
        <v>0</v>
      </c>
    </row>
    <row r="145" spans="1:19" x14ac:dyDescent="0.25">
      <c r="A145" t="s">
        <v>344</v>
      </c>
      <c r="B145" t="s">
        <v>443</v>
      </c>
      <c r="C145" t="e">
        <f t="shared" ca="1" si="4"/>
        <v>#VALUE!</v>
      </c>
      <c r="D145" t="e">
        <f t="shared" ca="1" si="5"/>
        <v>#VALUE!</v>
      </c>
      <c r="G145">
        <f>IF(ISBLANK('A-Initial report'!$C$17),'A-Initial report'!$C$18,'A-Initial report'!$C$17)</f>
        <v>0</v>
      </c>
      <c r="H145" t="s">
        <v>325</v>
      </c>
      <c r="I145" s="193" t="s">
        <v>433</v>
      </c>
      <c r="J145" s="193" t="s">
        <v>412</v>
      </c>
      <c r="K145" t="s">
        <v>413</v>
      </c>
      <c r="L145" t="s">
        <v>361</v>
      </c>
      <c r="P145" t="str">
        <f>IF(ISBLANK('B-Intermediate reports'!$H40)=TRUE,"",'B-Intermediate reports'!$H40)</f>
        <v/>
      </c>
    </row>
    <row r="146" spans="1:19" x14ac:dyDescent="0.25">
      <c r="A146" t="s">
        <v>344</v>
      </c>
      <c r="B146" t="s">
        <v>443</v>
      </c>
      <c r="C146" t="e">
        <f t="shared" ca="1" si="4"/>
        <v>#VALUE!</v>
      </c>
      <c r="D146" t="e">
        <f t="shared" ca="1" si="5"/>
        <v>#VALUE!</v>
      </c>
      <c r="G146">
        <f>IF(ISBLANK('A-Initial report'!$C$17),'A-Initial report'!$C$18,'A-Initial report'!$C$17)</f>
        <v>0</v>
      </c>
      <c r="H146" t="s">
        <v>325</v>
      </c>
      <c r="I146" s="193" t="s">
        <v>433</v>
      </c>
      <c r="J146" s="193" t="s">
        <v>107</v>
      </c>
      <c r="K146" t="s">
        <v>0</v>
      </c>
      <c r="L146" t="s">
        <v>361</v>
      </c>
      <c r="P146"/>
      <c r="Q146" t="str">
        <f>IF(Results!$S146=TRUE,1,"")</f>
        <v/>
      </c>
      <c r="S146" t="b">
        <v>0</v>
      </c>
    </row>
    <row r="147" spans="1:19" x14ac:dyDescent="0.25">
      <c r="A147" t="s">
        <v>344</v>
      </c>
      <c r="B147" t="s">
        <v>443</v>
      </c>
      <c r="C147" t="e">
        <f t="shared" ca="1" si="4"/>
        <v>#VALUE!</v>
      </c>
      <c r="D147" t="e">
        <f t="shared" ca="1" si="5"/>
        <v>#VALUE!</v>
      </c>
      <c r="G147">
        <f>IF(ISBLANK('A-Initial report'!$C$17),'A-Initial report'!$C$18,'A-Initial report'!$C$17)</f>
        <v>0</v>
      </c>
      <c r="H147" t="s">
        <v>325</v>
      </c>
      <c r="I147" s="193" t="s">
        <v>433</v>
      </c>
      <c r="J147" s="193" t="s">
        <v>107</v>
      </c>
      <c r="K147" t="s">
        <v>1</v>
      </c>
      <c r="L147" t="s">
        <v>361</v>
      </c>
      <c r="P147"/>
      <c r="Q147" t="str">
        <f>IF(Results!$S147=TRUE,1,"")</f>
        <v/>
      </c>
      <c r="S147" t="b">
        <v>0</v>
      </c>
    </row>
    <row r="148" spans="1:19" x14ac:dyDescent="0.25">
      <c r="A148" t="s">
        <v>344</v>
      </c>
      <c r="B148" t="s">
        <v>443</v>
      </c>
      <c r="C148" t="e">
        <f t="shared" ca="1" si="4"/>
        <v>#VALUE!</v>
      </c>
      <c r="D148" t="e">
        <f t="shared" ca="1" si="5"/>
        <v>#VALUE!</v>
      </c>
      <c r="G148">
        <f>IF(ISBLANK('A-Initial report'!$C$17),'A-Initial report'!$C$18,'A-Initial report'!$C$17)</f>
        <v>0</v>
      </c>
      <c r="H148" t="s">
        <v>325</v>
      </c>
      <c r="I148" s="193" t="s">
        <v>433</v>
      </c>
      <c r="J148" s="193" t="s">
        <v>107</v>
      </c>
      <c r="K148" t="s">
        <v>414</v>
      </c>
      <c r="L148" t="s">
        <v>361</v>
      </c>
      <c r="P148" t="str">
        <f>IF(ISBLANK('B-Intermediate reports'!$H43)=TRUE,"",'B-Intermediate reports'!$H43)</f>
        <v/>
      </c>
    </row>
    <row r="149" spans="1:19" x14ac:dyDescent="0.25">
      <c r="A149" t="s">
        <v>344</v>
      </c>
      <c r="B149" t="s">
        <v>443</v>
      </c>
      <c r="C149" t="e">
        <f t="shared" ca="1" si="4"/>
        <v>#VALUE!</v>
      </c>
      <c r="D149" t="e">
        <f t="shared" ca="1" si="5"/>
        <v>#VALUE!</v>
      </c>
      <c r="G149">
        <f>IF(ISBLANK('A-Initial report'!$C$17),'A-Initial report'!$C$18,'A-Initial report'!$C$17)</f>
        <v>0</v>
      </c>
      <c r="H149" t="s">
        <v>325</v>
      </c>
      <c r="I149" s="193" t="s">
        <v>434</v>
      </c>
      <c r="J149" s="193" t="s">
        <v>357</v>
      </c>
      <c r="K149" t="s">
        <v>15</v>
      </c>
      <c r="L149" t="s">
        <v>361</v>
      </c>
      <c r="P149" t="str">
        <f>IF(Results!$S149=TRUE,$K149,"")</f>
        <v/>
      </c>
      <c r="S149" t="b">
        <v>0</v>
      </c>
    </row>
    <row r="150" spans="1:19" x14ac:dyDescent="0.25">
      <c r="A150" t="s">
        <v>344</v>
      </c>
      <c r="B150" t="s">
        <v>443</v>
      </c>
      <c r="C150" t="e">
        <f t="shared" ca="1" si="4"/>
        <v>#VALUE!</v>
      </c>
      <c r="D150" t="e">
        <f t="shared" ca="1" si="5"/>
        <v>#VALUE!</v>
      </c>
      <c r="G150">
        <f>IF(ISBLANK('A-Initial report'!$C$17),'A-Initial report'!$C$18,'A-Initial report'!$C$17)</f>
        <v>0</v>
      </c>
      <c r="H150" t="s">
        <v>325</v>
      </c>
      <c r="I150" s="193" t="s">
        <v>434</v>
      </c>
      <c r="J150" s="193" t="s">
        <v>357</v>
      </c>
      <c r="K150" t="s">
        <v>39</v>
      </c>
      <c r="L150" t="s">
        <v>361</v>
      </c>
      <c r="P150" t="str">
        <f>IF(Results!$S150=TRUE,$K150,"")</f>
        <v/>
      </c>
      <c r="S150" t="b">
        <v>0</v>
      </c>
    </row>
    <row r="151" spans="1:19" x14ac:dyDescent="0.25">
      <c r="A151" t="s">
        <v>344</v>
      </c>
      <c r="B151" t="s">
        <v>443</v>
      </c>
      <c r="C151" t="e">
        <f t="shared" ca="1" si="4"/>
        <v>#VALUE!</v>
      </c>
      <c r="D151" t="e">
        <f t="shared" ca="1" si="5"/>
        <v>#VALUE!</v>
      </c>
      <c r="G151">
        <f>IF(ISBLANK('A-Initial report'!$C$17),'A-Initial report'!$C$18,'A-Initial report'!$C$17)</f>
        <v>0</v>
      </c>
      <c r="H151" t="s">
        <v>325</v>
      </c>
      <c r="I151" s="193" t="s">
        <v>434</v>
      </c>
      <c r="J151" s="193" t="s">
        <v>314</v>
      </c>
      <c r="K151" t="s">
        <v>43</v>
      </c>
      <c r="L151" t="s">
        <v>361</v>
      </c>
      <c r="P151" t="str">
        <f>IF(Results!$S151=TRUE,$K151,"")</f>
        <v/>
      </c>
      <c r="S151" t="b">
        <v>0</v>
      </c>
    </row>
    <row r="152" spans="1:19" x14ac:dyDescent="0.25">
      <c r="A152" t="s">
        <v>344</v>
      </c>
      <c r="B152" t="s">
        <v>443</v>
      </c>
      <c r="C152" t="e">
        <f t="shared" ca="1" si="4"/>
        <v>#VALUE!</v>
      </c>
      <c r="D152" t="e">
        <f t="shared" ca="1" si="5"/>
        <v>#VALUE!</v>
      </c>
      <c r="G152">
        <f>IF(ISBLANK('A-Initial report'!$C$17),'A-Initial report'!$C$18,'A-Initial report'!$C$17)</f>
        <v>0</v>
      </c>
      <c r="H152" t="s">
        <v>325</v>
      </c>
      <c r="I152" s="193" t="s">
        <v>434</v>
      </c>
      <c r="J152" s="193" t="s">
        <v>314</v>
      </c>
      <c r="K152" t="s">
        <v>44</v>
      </c>
      <c r="L152" t="s">
        <v>361</v>
      </c>
      <c r="P152" t="str">
        <f>IF(Results!$S152=TRUE,$K152,"")</f>
        <v/>
      </c>
      <c r="S152" t="b">
        <v>0</v>
      </c>
    </row>
    <row r="153" spans="1:19" x14ac:dyDescent="0.25">
      <c r="A153" t="s">
        <v>344</v>
      </c>
      <c r="B153" t="s">
        <v>443</v>
      </c>
      <c r="C153" t="e">
        <f t="shared" ca="1" si="4"/>
        <v>#VALUE!</v>
      </c>
      <c r="D153" t="e">
        <f t="shared" ca="1" si="5"/>
        <v>#VALUE!</v>
      </c>
      <c r="G153">
        <f>IF(ISBLANK('A-Initial report'!$C$17),'A-Initial report'!$C$18,'A-Initial report'!$C$17)</f>
        <v>0</v>
      </c>
      <c r="H153" t="s">
        <v>325</v>
      </c>
      <c r="I153" s="193" t="s">
        <v>434</v>
      </c>
      <c r="J153" s="193" t="s">
        <v>314</v>
      </c>
      <c r="K153" t="s">
        <v>46</v>
      </c>
      <c r="L153" t="s">
        <v>361</v>
      </c>
      <c r="P153" t="str">
        <f>IF(Results!$S153=TRUE,$K153,"")</f>
        <v/>
      </c>
      <c r="S153" t="b">
        <v>0</v>
      </c>
    </row>
    <row r="154" spans="1:19" x14ac:dyDescent="0.25">
      <c r="A154" t="s">
        <v>344</v>
      </c>
      <c r="B154" t="s">
        <v>443</v>
      </c>
      <c r="C154" t="e">
        <f t="shared" ca="1" si="4"/>
        <v>#VALUE!</v>
      </c>
      <c r="D154" t="e">
        <f t="shared" ca="1" si="5"/>
        <v>#VALUE!</v>
      </c>
      <c r="G154">
        <f>IF(ISBLANK('A-Initial report'!$C$17),'A-Initial report'!$C$18,'A-Initial report'!$C$17)</f>
        <v>0</v>
      </c>
      <c r="H154" t="s">
        <v>325</v>
      </c>
      <c r="I154" s="193" t="s">
        <v>434</v>
      </c>
      <c r="J154" s="193" t="s">
        <v>314</v>
      </c>
      <c r="K154" t="s">
        <v>40</v>
      </c>
      <c r="L154" t="s">
        <v>361</v>
      </c>
      <c r="P154" t="str">
        <f>IF(Results!$S154=TRUE,$K154,"")</f>
        <v/>
      </c>
      <c r="S154" t="b">
        <v>0</v>
      </c>
    </row>
    <row r="155" spans="1:19" x14ac:dyDescent="0.25">
      <c r="A155" t="s">
        <v>344</v>
      </c>
      <c r="B155" t="s">
        <v>443</v>
      </c>
      <c r="C155" t="e">
        <f t="shared" ca="1" si="4"/>
        <v>#VALUE!</v>
      </c>
      <c r="D155" t="e">
        <f t="shared" ca="1" si="5"/>
        <v>#VALUE!</v>
      </c>
      <c r="G155">
        <f>IF(ISBLANK('A-Initial report'!$C$17),'A-Initial report'!$C$18,'A-Initial report'!$C$17)</f>
        <v>0</v>
      </c>
      <c r="H155" t="s">
        <v>325</v>
      </c>
      <c r="I155" s="193" t="s">
        <v>434</v>
      </c>
      <c r="J155" s="193" t="s">
        <v>314</v>
      </c>
      <c r="K155" t="s">
        <v>12</v>
      </c>
      <c r="L155" t="s">
        <v>361</v>
      </c>
      <c r="P155" t="str">
        <f>IF(Results!$S155=TRUE,$K155,"")</f>
        <v/>
      </c>
      <c r="S155" t="b">
        <v>0</v>
      </c>
    </row>
    <row r="156" spans="1:19" x14ac:dyDescent="0.25">
      <c r="A156" t="s">
        <v>344</v>
      </c>
      <c r="B156" t="s">
        <v>443</v>
      </c>
      <c r="C156" t="e">
        <f t="shared" ca="1" si="4"/>
        <v>#VALUE!</v>
      </c>
      <c r="D156" t="e">
        <f t="shared" ca="1" si="5"/>
        <v>#VALUE!</v>
      </c>
      <c r="G156">
        <f>IF(ISBLANK('A-Initial report'!$C$17),'A-Initial report'!$C$18,'A-Initial report'!$C$17)</f>
        <v>0</v>
      </c>
      <c r="H156" t="s">
        <v>325</v>
      </c>
      <c r="I156" s="193" t="s">
        <v>434</v>
      </c>
      <c r="J156" s="193" t="s">
        <v>314</v>
      </c>
      <c r="K156" t="s">
        <v>48</v>
      </c>
      <c r="L156" t="s">
        <v>361</v>
      </c>
      <c r="P156" t="str">
        <f>IF(Results!$S156=TRUE,$K156,"")</f>
        <v/>
      </c>
      <c r="S156" t="b">
        <v>0</v>
      </c>
    </row>
    <row r="157" spans="1:19" x14ac:dyDescent="0.25">
      <c r="A157" t="s">
        <v>344</v>
      </c>
      <c r="B157" t="s">
        <v>443</v>
      </c>
      <c r="C157" t="e">
        <f t="shared" ca="1" si="4"/>
        <v>#VALUE!</v>
      </c>
      <c r="D157" t="e">
        <f t="shared" ca="1" si="5"/>
        <v>#VALUE!</v>
      </c>
      <c r="G157">
        <f>IF(ISBLANK('A-Initial report'!$C$17),'A-Initial report'!$C$18,'A-Initial report'!$C$17)</f>
        <v>0</v>
      </c>
      <c r="H157" t="s">
        <v>325</v>
      </c>
      <c r="I157" s="193" t="s">
        <v>434</v>
      </c>
      <c r="J157" s="193" t="s">
        <v>314</v>
      </c>
      <c r="K157" t="s">
        <v>49</v>
      </c>
      <c r="L157" t="s">
        <v>361</v>
      </c>
      <c r="P157" t="str">
        <f>IF(Results!$S157=TRUE,$K157,"")</f>
        <v/>
      </c>
      <c r="S157" t="b">
        <v>0</v>
      </c>
    </row>
    <row r="158" spans="1:19" x14ac:dyDescent="0.25">
      <c r="A158" t="s">
        <v>344</v>
      </c>
      <c r="B158" t="s">
        <v>443</v>
      </c>
      <c r="C158" t="e">
        <f t="shared" ca="1" si="4"/>
        <v>#VALUE!</v>
      </c>
      <c r="D158" t="e">
        <f t="shared" ca="1" si="5"/>
        <v>#VALUE!</v>
      </c>
      <c r="G158">
        <f>IF(ISBLANK('A-Initial report'!$C$17),'A-Initial report'!$C$18,'A-Initial report'!$C$17)</f>
        <v>0</v>
      </c>
      <c r="H158" t="s">
        <v>325</v>
      </c>
      <c r="I158" s="193" t="s">
        <v>434</v>
      </c>
      <c r="J158" s="193" t="s">
        <v>314</v>
      </c>
      <c r="K158" t="s">
        <v>2</v>
      </c>
      <c r="L158" t="s">
        <v>361</v>
      </c>
      <c r="P158" t="str">
        <f>IF(Results!$S158=TRUE,$K158,"")</f>
        <v/>
      </c>
      <c r="S158" t="b">
        <v>0</v>
      </c>
    </row>
    <row r="159" spans="1:19" x14ac:dyDescent="0.25">
      <c r="A159" t="s">
        <v>344</v>
      </c>
      <c r="B159" t="s">
        <v>443</v>
      </c>
      <c r="C159" t="e">
        <f t="shared" ca="1" si="4"/>
        <v>#VALUE!</v>
      </c>
      <c r="D159" t="e">
        <f t="shared" ca="1" si="5"/>
        <v>#VALUE!</v>
      </c>
      <c r="G159">
        <f>IF(ISBLANK('A-Initial report'!$C$17),'A-Initial report'!$C$18,'A-Initial report'!$C$17)</f>
        <v>0</v>
      </c>
      <c r="H159" t="s">
        <v>325</v>
      </c>
      <c r="I159" s="193" t="s">
        <v>434</v>
      </c>
      <c r="J159" s="193" t="s">
        <v>314</v>
      </c>
      <c r="K159" t="s">
        <v>2</v>
      </c>
      <c r="L159" t="s">
        <v>309</v>
      </c>
      <c r="P159" t="str">
        <f>IF(ISBLANK('B-Intermediate reports'!$G57)=TRUE,"",'B-Intermediate reports'!$G57)</f>
        <v/>
      </c>
    </row>
    <row r="160" spans="1:19" x14ac:dyDescent="0.25">
      <c r="A160" t="s">
        <v>344</v>
      </c>
      <c r="B160" t="s">
        <v>443</v>
      </c>
      <c r="C160" t="e">
        <f t="shared" ca="1" si="4"/>
        <v>#VALUE!</v>
      </c>
      <c r="D160" t="e">
        <f t="shared" ca="1" si="5"/>
        <v>#VALUE!</v>
      </c>
      <c r="G160">
        <f>IF(ISBLANK('A-Initial report'!$C$17),'A-Initial report'!$C$18,'A-Initial report'!$C$17)</f>
        <v>0</v>
      </c>
      <c r="H160" t="s">
        <v>325</v>
      </c>
      <c r="I160" s="193" t="s">
        <v>434</v>
      </c>
      <c r="J160" s="193" t="s">
        <v>335</v>
      </c>
      <c r="K160" t="s">
        <v>415</v>
      </c>
      <c r="L160" t="s">
        <v>361</v>
      </c>
      <c r="P160" t="str">
        <f>IF(Results!$S160=TRUE,$K160,"")</f>
        <v/>
      </c>
      <c r="S160" t="b">
        <v>0</v>
      </c>
    </row>
    <row r="161" spans="1:19" x14ac:dyDescent="0.25">
      <c r="A161" t="s">
        <v>344</v>
      </c>
      <c r="B161" t="s">
        <v>443</v>
      </c>
      <c r="C161" t="e">
        <f t="shared" ca="1" si="4"/>
        <v>#VALUE!</v>
      </c>
      <c r="D161" t="e">
        <f t="shared" ca="1" si="5"/>
        <v>#VALUE!</v>
      </c>
      <c r="G161">
        <f>IF(ISBLANK('A-Initial report'!$C$17),'A-Initial report'!$C$18,'A-Initial report'!$C$17)</f>
        <v>0</v>
      </c>
      <c r="H161" t="s">
        <v>325</v>
      </c>
      <c r="I161" s="193" t="s">
        <v>434</v>
      </c>
      <c r="J161" s="193" t="s">
        <v>335</v>
      </c>
      <c r="K161" t="s">
        <v>42</v>
      </c>
      <c r="L161" t="s">
        <v>361</v>
      </c>
      <c r="P161" t="str">
        <f>IF(Results!$S161=TRUE,$K161,"")</f>
        <v/>
      </c>
      <c r="S161" t="b">
        <v>0</v>
      </c>
    </row>
    <row r="162" spans="1:19" x14ac:dyDescent="0.25">
      <c r="A162" t="s">
        <v>344</v>
      </c>
      <c r="B162" t="s">
        <v>443</v>
      </c>
      <c r="C162" t="e">
        <f t="shared" ca="1" si="4"/>
        <v>#VALUE!</v>
      </c>
      <c r="D162" t="e">
        <f t="shared" ca="1" si="5"/>
        <v>#VALUE!</v>
      </c>
      <c r="G162">
        <f>IF(ISBLANK('A-Initial report'!$C$17),'A-Initial report'!$C$18,'A-Initial report'!$C$17)</f>
        <v>0</v>
      </c>
      <c r="H162" t="s">
        <v>325</v>
      </c>
      <c r="I162" s="193" t="s">
        <v>434</v>
      </c>
      <c r="J162" s="193" t="s">
        <v>335</v>
      </c>
      <c r="K162" t="s">
        <v>47</v>
      </c>
      <c r="L162" t="s">
        <v>361</v>
      </c>
      <c r="P162" t="str">
        <f>IF(Results!$S162=TRUE,$K162,"")</f>
        <v/>
      </c>
      <c r="S162" t="b">
        <v>0</v>
      </c>
    </row>
    <row r="163" spans="1:19" x14ac:dyDescent="0.25">
      <c r="A163" t="s">
        <v>344</v>
      </c>
      <c r="B163" t="s">
        <v>443</v>
      </c>
      <c r="C163" t="e">
        <f t="shared" ca="1" si="4"/>
        <v>#VALUE!</v>
      </c>
      <c r="D163" t="e">
        <f t="shared" ca="1" si="5"/>
        <v>#VALUE!</v>
      </c>
      <c r="G163">
        <f>IF(ISBLANK('A-Initial report'!$C$17),'A-Initial report'!$C$18,'A-Initial report'!$C$17)</f>
        <v>0</v>
      </c>
      <c r="H163" t="s">
        <v>325</v>
      </c>
      <c r="I163" s="193" t="s">
        <v>434</v>
      </c>
      <c r="J163" s="193" t="s">
        <v>335</v>
      </c>
      <c r="K163" t="s">
        <v>2</v>
      </c>
      <c r="L163" t="s">
        <v>361</v>
      </c>
      <c r="P163" t="str">
        <f>IF(Results!$S163=TRUE,$K163,"")</f>
        <v/>
      </c>
      <c r="S163" t="b">
        <v>0</v>
      </c>
    </row>
    <row r="164" spans="1:19" x14ac:dyDescent="0.25">
      <c r="A164" t="s">
        <v>344</v>
      </c>
      <c r="B164" t="s">
        <v>443</v>
      </c>
      <c r="C164" t="e">
        <f t="shared" ca="1" si="4"/>
        <v>#VALUE!</v>
      </c>
      <c r="D164" t="e">
        <f t="shared" ca="1" si="5"/>
        <v>#VALUE!</v>
      </c>
      <c r="G164">
        <f>IF(ISBLANK('A-Initial report'!$C$17),'A-Initial report'!$C$18,'A-Initial report'!$C$17)</f>
        <v>0</v>
      </c>
      <c r="H164" t="s">
        <v>325</v>
      </c>
      <c r="I164" s="193" t="s">
        <v>434</v>
      </c>
      <c r="J164" s="193" t="s">
        <v>335</v>
      </c>
      <c r="K164" t="s">
        <v>2</v>
      </c>
      <c r="L164" t="s">
        <v>309</v>
      </c>
      <c r="P164" s="196" t="str">
        <f>IF(ISBLANK('B-Intermediate reports'!$J53)=TRUE,"",'B-Intermediate reports'!$J53)</f>
        <v/>
      </c>
    </row>
    <row r="165" spans="1:19" x14ac:dyDescent="0.25">
      <c r="A165" t="s">
        <v>344</v>
      </c>
      <c r="B165" t="s">
        <v>443</v>
      </c>
      <c r="C165" t="e">
        <f t="shared" ca="1" si="4"/>
        <v>#VALUE!</v>
      </c>
      <c r="D165" t="e">
        <f t="shared" ca="1" si="5"/>
        <v>#VALUE!</v>
      </c>
      <c r="G165">
        <f>IF(ISBLANK('A-Initial report'!$C$17),'A-Initial report'!$C$18,'A-Initial report'!$C$17)</f>
        <v>0</v>
      </c>
      <c r="H165" t="s">
        <v>325</v>
      </c>
      <c r="I165" s="193" t="s">
        <v>434</v>
      </c>
      <c r="J165" s="193" t="s">
        <v>416</v>
      </c>
      <c r="K165" t="s">
        <v>10</v>
      </c>
      <c r="L165" t="s">
        <v>361</v>
      </c>
      <c r="P165" t="str">
        <f>IF(Results!$S165=TRUE,$K165,"")</f>
        <v/>
      </c>
      <c r="S165" t="b">
        <v>0</v>
      </c>
    </row>
    <row r="166" spans="1:19" x14ac:dyDescent="0.25">
      <c r="A166" t="s">
        <v>344</v>
      </c>
      <c r="B166" t="s">
        <v>443</v>
      </c>
      <c r="C166" t="e">
        <f t="shared" ca="1" si="4"/>
        <v>#VALUE!</v>
      </c>
      <c r="D166" t="e">
        <f t="shared" ca="1" si="5"/>
        <v>#VALUE!</v>
      </c>
      <c r="G166">
        <f>IF(ISBLANK('A-Initial report'!$C$17),'A-Initial report'!$C$18,'A-Initial report'!$C$17)</f>
        <v>0</v>
      </c>
      <c r="H166" t="s">
        <v>325</v>
      </c>
      <c r="I166" s="193" t="s">
        <v>434</v>
      </c>
      <c r="J166" s="193" t="s">
        <v>416</v>
      </c>
      <c r="K166" t="s">
        <v>11</v>
      </c>
      <c r="L166" t="s">
        <v>361</v>
      </c>
      <c r="P166" t="str">
        <f>IF(Results!$S166=TRUE,$K166,"")</f>
        <v/>
      </c>
      <c r="S166" t="b">
        <v>0</v>
      </c>
    </row>
    <row r="167" spans="1:19" x14ac:dyDescent="0.25">
      <c r="A167" t="s">
        <v>344</v>
      </c>
      <c r="B167" t="s">
        <v>443</v>
      </c>
      <c r="C167" t="e">
        <f t="shared" ca="1" si="4"/>
        <v>#VALUE!</v>
      </c>
      <c r="D167" t="e">
        <f t="shared" ca="1" si="5"/>
        <v>#VALUE!</v>
      </c>
      <c r="G167">
        <f>IF(ISBLANK('A-Initial report'!$C$17),'A-Initial report'!$C$18,'A-Initial report'!$C$17)</f>
        <v>0</v>
      </c>
      <c r="H167" t="s">
        <v>325</v>
      </c>
      <c r="I167" s="193" t="s">
        <v>434</v>
      </c>
      <c r="J167" s="193" t="s">
        <v>416</v>
      </c>
      <c r="K167" t="s">
        <v>11</v>
      </c>
      <c r="L167" t="s">
        <v>309</v>
      </c>
      <c r="P167" t="str">
        <f>IF(ISBLANK('B-Intermediate reports'!$J58)=TRUE,"",'B-Intermediate reports'!$J58)</f>
        <v/>
      </c>
    </row>
    <row r="168" spans="1:19" x14ac:dyDescent="0.25">
      <c r="A168" t="s">
        <v>344</v>
      </c>
      <c r="B168" t="s">
        <v>443</v>
      </c>
      <c r="C168" t="e">
        <f t="shared" ca="1" si="4"/>
        <v>#VALUE!</v>
      </c>
      <c r="D168" t="e">
        <f t="shared" ca="1" si="5"/>
        <v>#VALUE!</v>
      </c>
      <c r="G168">
        <f>IF(ISBLANK('A-Initial report'!$C$17),'A-Initial report'!$C$18,'A-Initial report'!$C$17)</f>
        <v>0</v>
      </c>
      <c r="H168" t="s">
        <v>325</v>
      </c>
      <c r="I168" s="193" t="s">
        <v>435</v>
      </c>
      <c r="J168" s="193" t="s">
        <v>417</v>
      </c>
      <c r="K168" s="193" t="s">
        <v>417</v>
      </c>
      <c r="L168" t="s">
        <v>361</v>
      </c>
      <c r="P168" t="str">
        <f>IF(ISBLANK('B-Intermediate reports'!$C60)=TRUE,"",'B-Intermediate reports'!$C60)</f>
        <v/>
      </c>
    </row>
    <row r="169" spans="1:19" x14ac:dyDescent="0.25">
      <c r="A169" t="s">
        <v>344</v>
      </c>
      <c r="B169" t="s">
        <v>443</v>
      </c>
      <c r="C169" t="e">
        <f t="shared" ca="1" si="4"/>
        <v>#VALUE!</v>
      </c>
      <c r="D169" t="e">
        <f t="shared" ca="1" si="5"/>
        <v>#VALUE!</v>
      </c>
      <c r="G169">
        <f>IF(ISBLANK('A-Initial report'!$C$17),'A-Initial report'!$C$18,'A-Initial report'!$C$17)</f>
        <v>0</v>
      </c>
      <c r="H169" t="s">
        <v>325</v>
      </c>
      <c r="I169" s="193" t="s">
        <v>435</v>
      </c>
      <c r="J169" s="193" t="s">
        <v>101</v>
      </c>
      <c r="K169" t="s">
        <v>6</v>
      </c>
      <c r="L169" t="s">
        <v>361</v>
      </c>
      <c r="P169" t="str">
        <f>IF(Results!$S169=TRUE,$K169,"")</f>
        <v/>
      </c>
      <c r="S169" t="b">
        <v>0</v>
      </c>
    </row>
    <row r="170" spans="1:19" x14ac:dyDescent="0.25">
      <c r="A170" t="s">
        <v>344</v>
      </c>
      <c r="B170" t="s">
        <v>443</v>
      </c>
      <c r="C170" t="e">
        <f t="shared" ca="1" si="4"/>
        <v>#VALUE!</v>
      </c>
      <c r="D170" t="e">
        <f t="shared" ca="1" si="5"/>
        <v>#VALUE!</v>
      </c>
      <c r="G170">
        <f>IF(ISBLANK('A-Initial report'!$C$17),'A-Initial report'!$C$18,'A-Initial report'!$C$17)</f>
        <v>0</v>
      </c>
      <c r="H170" t="s">
        <v>325</v>
      </c>
      <c r="I170" s="193" t="s">
        <v>435</v>
      </c>
      <c r="J170" s="193" t="s">
        <v>101</v>
      </c>
      <c r="K170" t="s">
        <v>5</v>
      </c>
      <c r="L170" t="s">
        <v>361</v>
      </c>
      <c r="P170" t="str">
        <f>IF(Results!$S170=TRUE,$K170,"")</f>
        <v/>
      </c>
      <c r="S170" t="b">
        <v>0</v>
      </c>
    </row>
    <row r="171" spans="1:19" x14ac:dyDescent="0.25">
      <c r="A171" t="s">
        <v>344</v>
      </c>
      <c r="B171" t="s">
        <v>443</v>
      </c>
      <c r="C171" t="e">
        <f t="shared" ca="1" si="4"/>
        <v>#VALUE!</v>
      </c>
      <c r="D171" t="e">
        <f t="shared" ca="1" si="5"/>
        <v>#VALUE!</v>
      </c>
      <c r="G171">
        <f>IF(ISBLANK('A-Initial report'!$C$17),'A-Initial report'!$C$18,'A-Initial report'!$C$17)</f>
        <v>0</v>
      </c>
      <c r="H171" t="s">
        <v>325</v>
      </c>
      <c r="I171" s="193" t="s">
        <v>435</v>
      </c>
      <c r="J171" s="193" t="s">
        <v>101</v>
      </c>
      <c r="K171" t="s">
        <v>7</v>
      </c>
      <c r="L171" t="s">
        <v>361</v>
      </c>
      <c r="P171" t="str">
        <f>IF(Results!$S171=TRUE,$K171,"")</f>
        <v/>
      </c>
      <c r="S171" t="b">
        <v>0</v>
      </c>
    </row>
    <row r="172" spans="1:19" x14ac:dyDescent="0.25">
      <c r="A172" t="s">
        <v>344</v>
      </c>
      <c r="B172" t="s">
        <v>443</v>
      </c>
      <c r="C172" t="e">
        <f t="shared" ca="1" si="4"/>
        <v>#VALUE!</v>
      </c>
      <c r="D172" t="e">
        <f t="shared" ca="1" si="5"/>
        <v>#VALUE!</v>
      </c>
      <c r="G172">
        <f>IF(ISBLANK('A-Initial report'!$C$17),'A-Initial report'!$C$18,'A-Initial report'!$C$17)</f>
        <v>0</v>
      </c>
      <c r="H172" t="s">
        <v>325</v>
      </c>
      <c r="I172" s="193" t="s">
        <v>435</v>
      </c>
      <c r="J172" s="193" t="s">
        <v>101</v>
      </c>
      <c r="K172" t="s">
        <v>8</v>
      </c>
      <c r="L172" t="s">
        <v>361</v>
      </c>
      <c r="P172" t="str">
        <f>IF(Results!$S172=TRUE,$K172,"")</f>
        <v/>
      </c>
      <c r="S172" t="b">
        <v>0</v>
      </c>
    </row>
    <row r="173" spans="1:19" x14ac:dyDescent="0.25">
      <c r="A173" t="s">
        <v>344</v>
      </c>
      <c r="B173" t="s">
        <v>443</v>
      </c>
      <c r="C173" t="e">
        <f t="shared" ca="1" si="4"/>
        <v>#VALUE!</v>
      </c>
      <c r="D173" t="e">
        <f t="shared" ca="1" si="5"/>
        <v>#VALUE!</v>
      </c>
      <c r="G173">
        <f>IF(ISBLANK('A-Initial report'!$C$17),'A-Initial report'!$C$18,'A-Initial report'!$C$17)</f>
        <v>0</v>
      </c>
      <c r="H173" t="s">
        <v>325</v>
      </c>
      <c r="I173" s="193" t="s">
        <v>435</v>
      </c>
      <c r="J173" s="193" t="s">
        <v>101</v>
      </c>
      <c r="K173" t="s">
        <v>4</v>
      </c>
      <c r="L173" t="s">
        <v>361</v>
      </c>
      <c r="P173" t="str">
        <f>IF(Results!$S173=TRUE,$K173,"")</f>
        <v/>
      </c>
      <c r="S173" t="b">
        <v>0</v>
      </c>
    </row>
    <row r="174" spans="1:19" x14ac:dyDescent="0.25">
      <c r="A174" t="s">
        <v>344</v>
      </c>
      <c r="B174" t="s">
        <v>443</v>
      </c>
      <c r="C174" t="e">
        <f t="shared" ca="1" si="4"/>
        <v>#VALUE!</v>
      </c>
      <c r="D174" t="e">
        <f t="shared" ca="1" si="5"/>
        <v>#VALUE!</v>
      </c>
      <c r="G174">
        <f>IF(ISBLANK('A-Initial report'!$C$17),'A-Initial report'!$C$18,'A-Initial report'!$C$17)</f>
        <v>0</v>
      </c>
      <c r="H174" t="s">
        <v>325</v>
      </c>
      <c r="I174" s="193" t="s">
        <v>435</v>
      </c>
      <c r="J174" s="193" t="s">
        <v>101</v>
      </c>
      <c r="K174" t="s">
        <v>16</v>
      </c>
      <c r="L174" t="s">
        <v>361</v>
      </c>
      <c r="P174" t="str">
        <f>IF(Results!$S174=TRUE,$K174,"")</f>
        <v/>
      </c>
      <c r="S174" t="b">
        <v>0</v>
      </c>
    </row>
    <row r="175" spans="1:19" x14ac:dyDescent="0.25">
      <c r="A175" t="s">
        <v>344</v>
      </c>
      <c r="B175" t="s">
        <v>443</v>
      </c>
      <c r="C175" t="e">
        <f t="shared" ca="1" si="4"/>
        <v>#VALUE!</v>
      </c>
      <c r="D175" t="e">
        <f t="shared" ca="1" si="5"/>
        <v>#VALUE!</v>
      </c>
      <c r="G175">
        <f>IF(ISBLANK('A-Initial report'!$C$17),'A-Initial report'!$C$18,'A-Initial report'!$C$17)</f>
        <v>0</v>
      </c>
      <c r="H175" t="s">
        <v>325</v>
      </c>
      <c r="I175" s="193" t="s">
        <v>435</v>
      </c>
      <c r="J175" s="193" t="s">
        <v>101</v>
      </c>
      <c r="K175" t="s">
        <v>2</v>
      </c>
      <c r="L175" t="s">
        <v>361</v>
      </c>
      <c r="P175" t="str">
        <f>IF(Results!$S175=TRUE,$K175,"")</f>
        <v/>
      </c>
      <c r="S175" t="b">
        <v>0</v>
      </c>
    </row>
    <row r="176" spans="1:19" x14ac:dyDescent="0.25">
      <c r="A176" t="s">
        <v>344</v>
      </c>
      <c r="B176" t="s">
        <v>443</v>
      </c>
      <c r="C176" t="e">
        <f t="shared" ca="1" si="4"/>
        <v>#VALUE!</v>
      </c>
      <c r="D176" t="e">
        <f t="shared" ca="1" si="5"/>
        <v>#VALUE!</v>
      </c>
      <c r="G176">
        <f>IF(ISBLANK('A-Initial report'!$C$17),'A-Initial report'!$C$18,'A-Initial report'!$C$17)</f>
        <v>0</v>
      </c>
      <c r="H176" t="s">
        <v>325</v>
      </c>
      <c r="I176" s="193" t="s">
        <v>435</v>
      </c>
      <c r="J176" s="193" t="s">
        <v>101</v>
      </c>
      <c r="K176" t="s">
        <v>2</v>
      </c>
      <c r="L176" t="s">
        <v>309</v>
      </c>
      <c r="P176" t="str">
        <f>IF(ISBLANK('B-Intermediate reports'!$E64)=TRUE,"",'B-Intermediate reports'!$E64)</f>
        <v/>
      </c>
    </row>
    <row r="177" spans="1:19" x14ac:dyDescent="0.25">
      <c r="A177" t="s">
        <v>344</v>
      </c>
      <c r="B177" t="s">
        <v>443</v>
      </c>
      <c r="C177" t="e">
        <f t="shared" ca="1" si="4"/>
        <v>#VALUE!</v>
      </c>
      <c r="D177" t="e">
        <f t="shared" ca="1" si="5"/>
        <v>#VALUE!</v>
      </c>
      <c r="G177">
        <f>IF(ISBLANK('A-Initial report'!$C$17),'A-Initial report'!$C$18,'A-Initial report'!$C$17)</f>
        <v>0</v>
      </c>
      <c r="H177" t="s">
        <v>325</v>
      </c>
      <c r="I177" s="193" t="s">
        <v>435</v>
      </c>
      <c r="J177" s="193" t="s">
        <v>102</v>
      </c>
      <c r="K177" t="s">
        <v>28</v>
      </c>
      <c r="L177" t="s">
        <v>361</v>
      </c>
      <c r="P177" t="str">
        <f>IF(Results!$S177=TRUE,$K177,"")</f>
        <v/>
      </c>
      <c r="S177" t="b">
        <v>0</v>
      </c>
    </row>
    <row r="178" spans="1:19" x14ac:dyDescent="0.25">
      <c r="A178" t="s">
        <v>344</v>
      </c>
      <c r="B178" t="s">
        <v>443</v>
      </c>
      <c r="C178" t="e">
        <f t="shared" ca="1" si="4"/>
        <v>#VALUE!</v>
      </c>
      <c r="D178" t="e">
        <f t="shared" ca="1" si="5"/>
        <v>#VALUE!</v>
      </c>
      <c r="G178">
        <f>IF(ISBLANK('A-Initial report'!$C$17),'A-Initial report'!$C$18,'A-Initial report'!$C$17)</f>
        <v>0</v>
      </c>
      <c r="H178" t="s">
        <v>325</v>
      </c>
      <c r="I178" s="193" t="s">
        <v>435</v>
      </c>
      <c r="J178" s="193" t="s">
        <v>102</v>
      </c>
      <c r="K178" t="s">
        <v>26</v>
      </c>
      <c r="L178" t="s">
        <v>361</v>
      </c>
      <c r="P178" t="str">
        <f>IF(Results!$S178=TRUE,$K178,"")</f>
        <v/>
      </c>
      <c r="S178" t="b">
        <v>0</v>
      </c>
    </row>
    <row r="179" spans="1:19" x14ac:dyDescent="0.25">
      <c r="A179" t="s">
        <v>344</v>
      </c>
      <c r="B179" t="s">
        <v>443</v>
      </c>
      <c r="C179" t="e">
        <f t="shared" ca="1" si="4"/>
        <v>#VALUE!</v>
      </c>
      <c r="D179" t="e">
        <f t="shared" ca="1" si="5"/>
        <v>#VALUE!</v>
      </c>
      <c r="G179">
        <f>IF(ISBLANK('A-Initial report'!$C$17),'A-Initial report'!$C$18,'A-Initial report'!$C$17)</f>
        <v>0</v>
      </c>
      <c r="H179" t="s">
        <v>325</v>
      </c>
      <c r="I179" s="193" t="s">
        <v>435</v>
      </c>
      <c r="J179" s="193" t="s">
        <v>102</v>
      </c>
      <c r="K179" t="s">
        <v>27</v>
      </c>
      <c r="L179" t="s">
        <v>361</v>
      </c>
      <c r="P179" t="str">
        <f>IF(Results!$S179=TRUE,$K179,"")</f>
        <v/>
      </c>
      <c r="S179" t="b">
        <v>0</v>
      </c>
    </row>
    <row r="180" spans="1:19" x14ac:dyDescent="0.25">
      <c r="A180" t="s">
        <v>344</v>
      </c>
      <c r="B180" t="s">
        <v>443</v>
      </c>
      <c r="C180" t="e">
        <f t="shared" ca="1" si="4"/>
        <v>#VALUE!</v>
      </c>
      <c r="D180" t="e">
        <f t="shared" ca="1" si="5"/>
        <v>#VALUE!</v>
      </c>
      <c r="G180">
        <f>IF(ISBLANK('A-Initial report'!$C$17),'A-Initial report'!$C$18,'A-Initial report'!$C$17)</f>
        <v>0</v>
      </c>
      <c r="H180" t="s">
        <v>325</v>
      </c>
      <c r="I180" s="193" t="s">
        <v>435</v>
      </c>
      <c r="J180" s="193" t="s">
        <v>102</v>
      </c>
      <c r="K180" t="s">
        <v>31</v>
      </c>
      <c r="L180" t="s">
        <v>361</v>
      </c>
      <c r="P180" t="str">
        <f>IF(Results!$S180=TRUE,$K180,"")</f>
        <v/>
      </c>
      <c r="S180" t="b">
        <v>0</v>
      </c>
    </row>
    <row r="181" spans="1:19" x14ac:dyDescent="0.25">
      <c r="A181" t="s">
        <v>344</v>
      </c>
      <c r="B181" t="s">
        <v>443</v>
      </c>
      <c r="C181" t="e">
        <f t="shared" ca="1" si="4"/>
        <v>#VALUE!</v>
      </c>
      <c r="D181" t="e">
        <f t="shared" ca="1" si="5"/>
        <v>#VALUE!</v>
      </c>
      <c r="G181">
        <f>IF(ISBLANK('A-Initial report'!$C$17),'A-Initial report'!$C$18,'A-Initial report'!$C$17)</f>
        <v>0</v>
      </c>
      <c r="H181" t="s">
        <v>325</v>
      </c>
      <c r="I181" s="193" t="s">
        <v>435</v>
      </c>
      <c r="J181" s="193" t="s">
        <v>102</v>
      </c>
      <c r="K181" t="s">
        <v>17</v>
      </c>
      <c r="L181" t="s">
        <v>361</v>
      </c>
      <c r="P181" t="str">
        <f>IF(Results!$S181=TRUE,$K181,"")</f>
        <v/>
      </c>
      <c r="S181" t="b">
        <v>0</v>
      </c>
    </row>
    <row r="182" spans="1:19" x14ac:dyDescent="0.25">
      <c r="A182" t="s">
        <v>344</v>
      </c>
      <c r="B182" t="s">
        <v>443</v>
      </c>
      <c r="C182" t="e">
        <f t="shared" ca="1" si="4"/>
        <v>#VALUE!</v>
      </c>
      <c r="D182" t="e">
        <f t="shared" ca="1" si="5"/>
        <v>#VALUE!</v>
      </c>
      <c r="G182">
        <f>IF(ISBLANK('A-Initial report'!$C$17),'A-Initial report'!$C$18,'A-Initial report'!$C$17)</f>
        <v>0</v>
      </c>
      <c r="H182" t="s">
        <v>325</v>
      </c>
      <c r="I182" s="193" t="s">
        <v>435</v>
      </c>
      <c r="J182" s="193" t="s">
        <v>102</v>
      </c>
      <c r="K182" t="s">
        <v>18</v>
      </c>
      <c r="L182" t="s">
        <v>361</v>
      </c>
      <c r="P182" t="str">
        <f>IF(Results!$S182=TRUE,$K182,"")</f>
        <v/>
      </c>
      <c r="S182" t="b">
        <v>0</v>
      </c>
    </row>
    <row r="183" spans="1:19" x14ac:dyDescent="0.25">
      <c r="A183" t="s">
        <v>344</v>
      </c>
      <c r="B183" t="s">
        <v>443</v>
      </c>
      <c r="C183" t="e">
        <f t="shared" ca="1" si="4"/>
        <v>#VALUE!</v>
      </c>
      <c r="D183" t="e">
        <f t="shared" ca="1" si="5"/>
        <v>#VALUE!</v>
      </c>
      <c r="G183">
        <f>IF(ISBLANK('A-Initial report'!$C$17),'A-Initial report'!$C$18,'A-Initial report'!$C$17)</f>
        <v>0</v>
      </c>
      <c r="H183" t="s">
        <v>325</v>
      </c>
      <c r="I183" s="193" t="s">
        <v>435</v>
      </c>
      <c r="J183" s="193" t="s">
        <v>102</v>
      </c>
      <c r="K183" t="s">
        <v>29</v>
      </c>
      <c r="L183" t="s">
        <v>361</v>
      </c>
      <c r="P183" t="str">
        <f>IF(Results!$S183=TRUE,$K183,"")</f>
        <v/>
      </c>
      <c r="S183" t="b">
        <v>0</v>
      </c>
    </row>
    <row r="184" spans="1:19" x14ac:dyDescent="0.25">
      <c r="A184" t="s">
        <v>344</v>
      </c>
      <c r="B184" t="s">
        <v>443</v>
      </c>
      <c r="C184" t="e">
        <f t="shared" ca="1" si="4"/>
        <v>#VALUE!</v>
      </c>
      <c r="D184" t="e">
        <f t="shared" ca="1" si="5"/>
        <v>#VALUE!</v>
      </c>
      <c r="G184">
        <f>IF(ISBLANK('A-Initial report'!$C$17),'A-Initial report'!$C$18,'A-Initial report'!$C$17)</f>
        <v>0</v>
      </c>
      <c r="H184" t="s">
        <v>325</v>
      </c>
      <c r="I184" s="193" t="s">
        <v>435</v>
      </c>
      <c r="J184" s="193" t="s">
        <v>102</v>
      </c>
      <c r="K184" t="s">
        <v>30</v>
      </c>
      <c r="L184" t="s">
        <v>361</v>
      </c>
      <c r="P184" t="str">
        <f>IF(Results!$S184=TRUE,$K184,"")</f>
        <v/>
      </c>
      <c r="S184" t="b">
        <v>0</v>
      </c>
    </row>
    <row r="185" spans="1:19" x14ac:dyDescent="0.25">
      <c r="A185" t="s">
        <v>344</v>
      </c>
      <c r="B185" t="s">
        <v>443</v>
      </c>
      <c r="C185" t="e">
        <f t="shared" ca="1" si="4"/>
        <v>#VALUE!</v>
      </c>
      <c r="D185" t="e">
        <f t="shared" ca="1" si="5"/>
        <v>#VALUE!</v>
      </c>
      <c r="G185">
        <f>IF(ISBLANK('A-Initial report'!$C$17),'A-Initial report'!$C$18,'A-Initial report'!$C$17)</f>
        <v>0</v>
      </c>
      <c r="H185" t="s">
        <v>325</v>
      </c>
      <c r="I185" s="193" t="s">
        <v>435</v>
      </c>
      <c r="J185" s="193" t="s">
        <v>102</v>
      </c>
      <c r="K185" t="s">
        <v>32</v>
      </c>
      <c r="L185" t="s">
        <v>361</v>
      </c>
      <c r="P185" t="str">
        <f>IF(Results!$S185=TRUE,$K185,"")</f>
        <v/>
      </c>
      <c r="S185" t="b">
        <v>0</v>
      </c>
    </row>
    <row r="186" spans="1:19" x14ac:dyDescent="0.25">
      <c r="A186" t="s">
        <v>344</v>
      </c>
      <c r="B186" t="s">
        <v>443</v>
      </c>
      <c r="C186" t="e">
        <f t="shared" ca="1" si="4"/>
        <v>#VALUE!</v>
      </c>
      <c r="D186" t="e">
        <f t="shared" ca="1" si="5"/>
        <v>#VALUE!</v>
      </c>
      <c r="G186">
        <f>IF(ISBLANK('A-Initial report'!$C$17),'A-Initial report'!$C$18,'A-Initial report'!$C$17)</f>
        <v>0</v>
      </c>
      <c r="H186" t="s">
        <v>325</v>
      </c>
      <c r="I186" s="193" t="s">
        <v>435</v>
      </c>
      <c r="J186" s="193" t="s">
        <v>102</v>
      </c>
      <c r="K186" t="s">
        <v>33</v>
      </c>
      <c r="L186" t="s">
        <v>361</v>
      </c>
      <c r="P186" t="str">
        <f>IF(Results!$S186=TRUE,$K186,"")</f>
        <v/>
      </c>
      <c r="S186" t="b">
        <v>0</v>
      </c>
    </row>
    <row r="187" spans="1:19" x14ac:dyDescent="0.25">
      <c r="A187" t="s">
        <v>344</v>
      </c>
      <c r="B187" t="s">
        <v>443</v>
      </c>
      <c r="C187" t="e">
        <f t="shared" ca="1" si="4"/>
        <v>#VALUE!</v>
      </c>
      <c r="D187" t="e">
        <f t="shared" ca="1" si="5"/>
        <v>#VALUE!</v>
      </c>
      <c r="G187">
        <f>IF(ISBLANK('A-Initial report'!$C$17),'A-Initial report'!$C$18,'A-Initial report'!$C$17)</f>
        <v>0</v>
      </c>
      <c r="H187" t="s">
        <v>325</v>
      </c>
      <c r="I187" s="193" t="s">
        <v>435</v>
      </c>
      <c r="J187" s="193" t="s">
        <v>102</v>
      </c>
      <c r="K187" t="s">
        <v>34</v>
      </c>
      <c r="L187" t="s">
        <v>361</v>
      </c>
      <c r="P187" t="str">
        <f>IF(Results!$S187=TRUE,$K187,"")</f>
        <v/>
      </c>
      <c r="S187" t="b">
        <v>0</v>
      </c>
    </row>
    <row r="188" spans="1:19" x14ac:dyDescent="0.25">
      <c r="A188" t="s">
        <v>344</v>
      </c>
      <c r="B188" t="s">
        <v>443</v>
      </c>
      <c r="C188" t="e">
        <f t="shared" ca="1" si="4"/>
        <v>#VALUE!</v>
      </c>
      <c r="D188" t="e">
        <f t="shared" ca="1" si="5"/>
        <v>#VALUE!</v>
      </c>
      <c r="G188">
        <f>IF(ISBLANK('A-Initial report'!$C$17),'A-Initial report'!$C$18,'A-Initial report'!$C$17)</f>
        <v>0</v>
      </c>
      <c r="H188" t="s">
        <v>325</v>
      </c>
      <c r="I188" s="193" t="s">
        <v>435</v>
      </c>
      <c r="J188" s="193" t="s">
        <v>102</v>
      </c>
      <c r="K188" t="s">
        <v>2</v>
      </c>
      <c r="L188" t="s">
        <v>361</v>
      </c>
      <c r="P188" t="str">
        <f>IF(Results!$S188=TRUE,$K188,"")</f>
        <v/>
      </c>
      <c r="S188" t="b">
        <v>0</v>
      </c>
    </row>
    <row r="189" spans="1:19" x14ac:dyDescent="0.25">
      <c r="A189" t="s">
        <v>344</v>
      </c>
      <c r="B189" t="s">
        <v>443</v>
      </c>
      <c r="C189" t="e">
        <f t="shared" ca="1" si="4"/>
        <v>#VALUE!</v>
      </c>
      <c r="D189" t="e">
        <f t="shared" ca="1" si="5"/>
        <v>#VALUE!</v>
      </c>
      <c r="G189">
        <f>IF(ISBLANK('A-Initial report'!$C$17),'A-Initial report'!$C$18,'A-Initial report'!$C$17)</f>
        <v>0</v>
      </c>
      <c r="H189" t="s">
        <v>325</v>
      </c>
      <c r="I189" s="193" t="s">
        <v>435</v>
      </c>
      <c r="J189" s="193" t="s">
        <v>102</v>
      </c>
      <c r="K189" t="s">
        <v>2</v>
      </c>
      <c r="L189" t="s">
        <v>309</v>
      </c>
      <c r="P189" t="str">
        <f>IF(ISBLANK('B-Intermediate reports'!$E69)=TRUE,"",'B-Intermediate reports'!$E69)</f>
        <v/>
      </c>
    </row>
    <row r="190" spans="1:19" x14ac:dyDescent="0.25">
      <c r="A190" t="s">
        <v>344</v>
      </c>
      <c r="B190" t="s">
        <v>443</v>
      </c>
      <c r="C190" t="e">
        <f t="shared" ca="1" si="4"/>
        <v>#VALUE!</v>
      </c>
      <c r="D190" t="e">
        <f t="shared" ca="1" si="5"/>
        <v>#VALUE!</v>
      </c>
      <c r="G190">
        <f>IF(ISBLANK('A-Initial report'!$C$17),'A-Initial report'!$C$18,'A-Initial report'!$C$17)</f>
        <v>0</v>
      </c>
      <c r="H190" t="s">
        <v>325</v>
      </c>
      <c r="I190" s="193" t="s">
        <v>435</v>
      </c>
      <c r="J190" s="193" t="s">
        <v>103</v>
      </c>
      <c r="K190" s="193" t="s">
        <v>418</v>
      </c>
      <c r="L190" t="s">
        <v>361</v>
      </c>
      <c r="P190" t="str">
        <f>IF(Results!$S190=TRUE,$K190,"")</f>
        <v/>
      </c>
      <c r="S190" t="b">
        <v>0</v>
      </c>
    </row>
    <row r="191" spans="1:19" x14ac:dyDescent="0.25">
      <c r="A191" t="s">
        <v>344</v>
      </c>
      <c r="B191" t="s">
        <v>443</v>
      </c>
      <c r="C191" t="e">
        <f t="shared" ca="1" si="4"/>
        <v>#VALUE!</v>
      </c>
      <c r="D191" t="e">
        <f t="shared" ca="1" si="5"/>
        <v>#VALUE!</v>
      </c>
      <c r="G191">
        <f>IF(ISBLANK('A-Initial report'!$C$17),'A-Initial report'!$C$18,'A-Initial report'!$C$17)</f>
        <v>0</v>
      </c>
      <c r="H191" t="s">
        <v>325</v>
      </c>
      <c r="I191" s="193" t="s">
        <v>435</v>
      </c>
      <c r="J191" s="193" t="s">
        <v>103</v>
      </c>
      <c r="K191" s="193" t="s">
        <v>59</v>
      </c>
      <c r="L191" t="s">
        <v>361</v>
      </c>
      <c r="P191" t="str">
        <f>IF(Results!$S191=TRUE,$K191,"")</f>
        <v/>
      </c>
      <c r="S191" t="b">
        <v>0</v>
      </c>
    </row>
    <row r="192" spans="1:19" x14ac:dyDescent="0.25">
      <c r="A192" t="s">
        <v>344</v>
      </c>
      <c r="B192" t="s">
        <v>443</v>
      </c>
      <c r="C192" t="e">
        <f t="shared" ca="1" si="4"/>
        <v>#VALUE!</v>
      </c>
      <c r="D192" t="e">
        <f t="shared" ca="1" si="5"/>
        <v>#VALUE!</v>
      </c>
      <c r="G192">
        <f>IF(ISBLANK('A-Initial report'!$C$17),'A-Initial report'!$C$18,'A-Initial report'!$C$17)</f>
        <v>0</v>
      </c>
      <c r="H192" t="s">
        <v>325</v>
      </c>
      <c r="I192" s="193" t="s">
        <v>435</v>
      </c>
      <c r="J192" s="193" t="s">
        <v>103</v>
      </c>
      <c r="K192" t="s">
        <v>62</v>
      </c>
      <c r="L192" t="s">
        <v>361</v>
      </c>
      <c r="P192" t="str">
        <f>IF(Results!$S192=TRUE,$K192,"")</f>
        <v/>
      </c>
      <c r="S192" t="b">
        <v>0</v>
      </c>
    </row>
    <row r="193" spans="1:20" x14ac:dyDescent="0.25">
      <c r="A193" t="s">
        <v>344</v>
      </c>
      <c r="B193" t="s">
        <v>443</v>
      </c>
      <c r="C193" t="e">
        <f t="shared" ca="1" si="4"/>
        <v>#VALUE!</v>
      </c>
      <c r="D193" t="e">
        <f t="shared" ca="1" si="5"/>
        <v>#VALUE!</v>
      </c>
      <c r="G193">
        <f>IF(ISBLANK('A-Initial report'!$C$17),'A-Initial report'!$C$18,'A-Initial report'!$C$17)</f>
        <v>0</v>
      </c>
      <c r="H193" t="s">
        <v>325</v>
      </c>
      <c r="I193" s="193" t="s">
        <v>435</v>
      </c>
      <c r="J193" s="193" t="s">
        <v>103</v>
      </c>
      <c r="K193" t="s">
        <v>75</v>
      </c>
      <c r="L193" t="s">
        <v>361</v>
      </c>
      <c r="P193" t="str">
        <f>IF(Results!$S193=TRUE,$K193,"")</f>
        <v/>
      </c>
      <c r="S193" t="b">
        <v>0</v>
      </c>
    </row>
    <row r="194" spans="1:20" x14ac:dyDescent="0.25">
      <c r="A194" t="s">
        <v>344</v>
      </c>
      <c r="B194" t="s">
        <v>443</v>
      </c>
      <c r="C194" t="e">
        <f t="shared" ca="1" si="4"/>
        <v>#VALUE!</v>
      </c>
      <c r="D194" t="e">
        <f t="shared" ca="1" si="5"/>
        <v>#VALUE!</v>
      </c>
      <c r="G194">
        <f>IF(ISBLANK('A-Initial report'!$C$17),'A-Initial report'!$C$18,'A-Initial report'!$C$17)</f>
        <v>0</v>
      </c>
      <c r="H194" t="s">
        <v>325</v>
      </c>
      <c r="I194" s="193" t="s">
        <v>435</v>
      </c>
      <c r="J194" s="193" t="s">
        <v>103</v>
      </c>
      <c r="K194" t="s">
        <v>76</v>
      </c>
      <c r="L194" t="s">
        <v>361</v>
      </c>
      <c r="P194" t="str">
        <f>IF(Results!$S194=TRUE,$K194,"")</f>
        <v/>
      </c>
      <c r="S194" t="b">
        <v>0</v>
      </c>
    </row>
    <row r="195" spans="1:20" x14ac:dyDescent="0.25">
      <c r="A195" t="s">
        <v>344</v>
      </c>
      <c r="B195" t="s">
        <v>443</v>
      </c>
      <c r="C195" t="e">
        <f t="shared" ca="1" si="4"/>
        <v>#VALUE!</v>
      </c>
      <c r="D195" t="e">
        <f t="shared" ca="1" si="5"/>
        <v>#VALUE!</v>
      </c>
      <c r="G195">
        <f>IF(ISBLANK('A-Initial report'!$C$17),'A-Initial report'!$C$18,'A-Initial report'!$C$17)</f>
        <v>0</v>
      </c>
      <c r="H195" t="s">
        <v>325</v>
      </c>
      <c r="I195" s="193" t="s">
        <v>435</v>
      </c>
      <c r="J195" s="193" t="s">
        <v>103</v>
      </c>
      <c r="K195" t="s">
        <v>2</v>
      </c>
      <c r="L195" t="s">
        <v>361</v>
      </c>
      <c r="P195" t="str">
        <f>IF(Results!$S195=TRUE,$K195,"")</f>
        <v/>
      </c>
      <c r="S195" t="b">
        <v>0</v>
      </c>
    </row>
    <row r="196" spans="1:20" x14ac:dyDescent="0.25">
      <c r="A196" t="s">
        <v>344</v>
      </c>
      <c r="B196" t="s">
        <v>443</v>
      </c>
      <c r="C196" t="e">
        <f t="shared" ref="C196:C259" ca="1" si="6">LEFT(REPLACE(LEFT(CELL("filename",$A$1),FIND("]",CELL("filename",$A$1))-1),1,FIND("[",CELL("filename",$A$1)),""),FIND("_",REPLACE(LEFT(CELL("filename",$A$1),FIND("]",CELL("filename",$A$1))-1),1,FIND("[",CELL("filename",$A$1)),""))-1)</f>
        <v>#VALUE!</v>
      </c>
      <c r="D196" t="e">
        <f t="shared" ref="D196:D259" ca="1" si="7">MID(MID(CELL("filename",$A$1),FIND("[",CELL("filename",$A$1))+1,FIND(".",CELL("filename",$A$1))-1-FIND("[",CELL("filename",$A$1))), FIND("_", MID(CELL("filename",$A$1),FIND("[",CELL("filename",$A$1))+1,FIND(".",CELL("filename",$A$1))-1-FIND("[",CELL("filename",$A$1))), 1)+1,  FIND("_", MID(CELL("filename",$A$1),FIND("[",CELL("filename",$A$1))+1,FIND(".",CELL("filename",$A$1))-1-FIND("[",CELL("filename",$A$1))), FIND("_", MID(CELL("filename",$A$1),FIND("[",CELL("filename",$A$1))+1,FIND(".",CELL("filename",$A$1))-1-FIND("[",CELL("filename",$A$1))), 1)+1) - FIND("_", MID(CELL("filename",$A$1),FIND("[",CELL("filename",$A$1))+1,FIND(".",CELL("filename",$A$1))-1-FIND("[",CELL("filename",$A$1))), 1) -1 )</f>
        <v>#VALUE!</v>
      </c>
      <c r="G196">
        <f>IF(ISBLANK('A-Initial report'!$C$17),'A-Initial report'!$C$18,'A-Initial report'!$C$17)</f>
        <v>0</v>
      </c>
      <c r="H196" t="s">
        <v>325</v>
      </c>
      <c r="I196" s="193" t="s">
        <v>435</v>
      </c>
      <c r="J196" s="193" t="s">
        <v>103</v>
      </c>
      <c r="K196" t="s">
        <v>2</v>
      </c>
      <c r="L196" t="s">
        <v>309</v>
      </c>
      <c r="P196" t="str">
        <f>IF(ISBLANK('B-Intermediate reports'!$E72)=TRUE,"",'B-Intermediate reports'!$E72)</f>
        <v/>
      </c>
    </row>
    <row r="197" spans="1:20" x14ac:dyDescent="0.25">
      <c r="A197" t="s">
        <v>344</v>
      </c>
      <c r="B197" t="s">
        <v>443</v>
      </c>
      <c r="C197" t="e">
        <f t="shared" ca="1" si="6"/>
        <v>#VALUE!</v>
      </c>
      <c r="D197" t="e">
        <f t="shared" ca="1" si="7"/>
        <v>#VALUE!</v>
      </c>
      <c r="G197">
        <f>IF(ISBLANK('A-Initial report'!$C$17),'A-Initial report'!$C$18,'A-Initial report'!$C$17)</f>
        <v>0</v>
      </c>
      <c r="H197" t="s">
        <v>325</v>
      </c>
      <c r="I197" s="193" t="s">
        <v>435</v>
      </c>
      <c r="J197" s="193" t="s">
        <v>104</v>
      </c>
      <c r="K197" t="s">
        <v>419</v>
      </c>
      <c r="L197" t="s">
        <v>361</v>
      </c>
      <c r="P197" t="str">
        <f>IF(Results!$S197=TRUE,$K197,"")</f>
        <v/>
      </c>
      <c r="S197" t="b">
        <v>0</v>
      </c>
    </row>
    <row r="198" spans="1:20" x14ac:dyDescent="0.25">
      <c r="A198" t="s">
        <v>344</v>
      </c>
      <c r="B198" t="s">
        <v>443</v>
      </c>
      <c r="C198" t="e">
        <f t="shared" ca="1" si="6"/>
        <v>#VALUE!</v>
      </c>
      <c r="D198" t="e">
        <f t="shared" ca="1" si="7"/>
        <v>#VALUE!</v>
      </c>
      <c r="G198">
        <f>IF(ISBLANK('A-Initial report'!$C$17),'A-Initial report'!$C$18,'A-Initial report'!$C$17)</f>
        <v>0</v>
      </c>
      <c r="H198" t="s">
        <v>325</v>
      </c>
      <c r="I198" s="193" t="s">
        <v>435</v>
      </c>
      <c r="J198" s="193" t="s">
        <v>104</v>
      </c>
      <c r="K198" t="s">
        <v>51</v>
      </c>
      <c r="L198" t="s">
        <v>361</v>
      </c>
      <c r="P198" t="str">
        <f>IF(Results!$S198=TRUE,$K198,"")</f>
        <v/>
      </c>
      <c r="S198" t="b">
        <v>0</v>
      </c>
    </row>
    <row r="199" spans="1:20" x14ac:dyDescent="0.25">
      <c r="A199" t="s">
        <v>344</v>
      </c>
      <c r="B199" t="s">
        <v>443</v>
      </c>
      <c r="C199" t="e">
        <f t="shared" ca="1" si="6"/>
        <v>#VALUE!</v>
      </c>
      <c r="D199" t="e">
        <f t="shared" ca="1" si="7"/>
        <v>#VALUE!</v>
      </c>
      <c r="G199">
        <f>IF(ISBLANK('A-Initial report'!$C$17),'A-Initial report'!$C$18,'A-Initial report'!$C$17)</f>
        <v>0</v>
      </c>
      <c r="H199" t="s">
        <v>325</v>
      </c>
      <c r="I199" s="193" t="s">
        <v>435</v>
      </c>
      <c r="J199" s="193" t="s">
        <v>104</v>
      </c>
      <c r="K199" t="s">
        <v>19</v>
      </c>
      <c r="L199" t="s">
        <v>361</v>
      </c>
      <c r="P199" t="str">
        <f>IF(Results!$S199=TRUE,$K199,"")</f>
        <v/>
      </c>
      <c r="S199" t="b">
        <v>0</v>
      </c>
    </row>
    <row r="200" spans="1:20" x14ac:dyDescent="0.25">
      <c r="A200" t="s">
        <v>344</v>
      </c>
      <c r="B200" t="s">
        <v>443</v>
      </c>
      <c r="C200" t="e">
        <f t="shared" ca="1" si="6"/>
        <v>#VALUE!</v>
      </c>
      <c r="D200" t="e">
        <f t="shared" ca="1" si="7"/>
        <v>#VALUE!</v>
      </c>
      <c r="G200">
        <f>IF(ISBLANK('A-Initial report'!$C$17),'A-Initial report'!$C$18,'A-Initial report'!$C$17)</f>
        <v>0</v>
      </c>
      <c r="H200" t="s">
        <v>325</v>
      </c>
      <c r="I200" s="193" t="s">
        <v>435</v>
      </c>
      <c r="J200" s="193" t="s">
        <v>104</v>
      </c>
      <c r="K200" t="s">
        <v>420</v>
      </c>
      <c r="L200" t="s">
        <v>361</v>
      </c>
      <c r="P200" t="str">
        <f>IF(Results!$S200=TRUE,$K200,"")</f>
        <v/>
      </c>
      <c r="S200" t="b">
        <v>0</v>
      </c>
    </row>
    <row r="201" spans="1:20" x14ac:dyDescent="0.25">
      <c r="A201" t="s">
        <v>344</v>
      </c>
      <c r="B201" t="s">
        <v>443</v>
      </c>
      <c r="C201" t="e">
        <f t="shared" ca="1" si="6"/>
        <v>#VALUE!</v>
      </c>
      <c r="D201" t="e">
        <f t="shared" ca="1" si="7"/>
        <v>#VALUE!</v>
      </c>
      <c r="G201">
        <f>IF(ISBLANK('A-Initial report'!$C$17),'A-Initial report'!$C$18,'A-Initial report'!$C$17)</f>
        <v>0</v>
      </c>
      <c r="H201" t="s">
        <v>325</v>
      </c>
      <c r="I201" s="193" t="s">
        <v>435</v>
      </c>
      <c r="J201" s="193" t="s">
        <v>104</v>
      </c>
      <c r="K201" t="s">
        <v>2</v>
      </c>
      <c r="L201" t="s">
        <v>361</v>
      </c>
      <c r="P201" t="str">
        <f>IF(Results!$S201=TRUE,$K201,"")</f>
        <v/>
      </c>
      <c r="S201" t="b">
        <v>0</v>
      </c>
    </row>
    <row r="202" spans="1:20" x14ac:dyDescent="0.25">
      <c r="A202" t="s">
        <v>344</v>
      </c>
      <c r="B202" t="s">
        <v>443</v>
      </c>
      <c r="C202" t="e">
        <f t="shared" ca="1" si="6"/>
        <v>#VALUE!</v>
      </c>
      <c r="D202" t="e">
        <f t="shared" ca="1" si="7"/>
        <v>#VALUE!</v>
      </c>
      <c r="G202">
        <f>IF(ISBLANK('A-Initial report'!$C$17),'A-Initial report'!$C$18,'A-Initial report'!$C$17)</f>
        <v>0</v>
      </c>
      <c r="H202" t="s">
        <v>325</v>
      </c>
      <c r="I202" s="193" t="s">
        <v>435</v>
      </c>
      <c r="J202" s="193" t="s">
        <v>104</v>
      </c>
      <c r="K202" t="s">
        <v>2</v>
      </c>
      <c r="L202" t="s">
        <v>309</v>
      </c>
      <c r="P202" t="str">
        <f>IF(ISBLANK('B-Intermediate reports'!$E76)=TRUE,"",'B-Intermediate reports'!$E76)</f>
        <v/>
      </c>
    </row>
    <row r="203" spans="1:20" x14ac:dyDescent="0.25">
      <c r="A203" t="s">
        <v>344</v>
      </c>
      <c r="B203" t="s">
        <v>443</v>
      </c>
      <c r="C203" t="e">
        <f t="shared" ca="1" si="6"/>
        <v>#VALUE!</v>
      </c>
      <c r="D203" t="e">
        <f t="shared" ca="1" si="7"/>
        <v>#VALUE!</v>
      </c>
      <c r="G203">
        <f>IF(ISBLANK('A-Initial report'!$C$17),'A-Initial report'!$C$18,'A-Initial report'!$C$17)</f>
        <v>0</v>
      </c>
      <c r="H203" t="s">
        <v>325</v>
      </c>
      <c r="I203" s="193" t="s">
        <v>435</v>
      </c>
      <c r="J203" s="193" t="s">
        <v>445</v>
      </c>
      <c r="K203" t="s">
        <v>0</v>
      </c>
      <c r="L203" t="s">
        <v>361</v>
      </c>
      <c r="Q203" t="str">
        <f>IF(Results!$S203=TRUE,1,"")</f>
        <v/>
      </c>
      <c r="S203" t="b">
        <v>0</v>
      </c>
    </row>
    <row r="204" spans="1:20" x14ac:dyDescent="0.25">
      <c r="A204" t="s">
        <v>344</v>
      </c>
      <c r="B204" t="s">
        <v>443</v>
      </c>
      <c r="C204" t="e">
        <f t="shared" ca="1" si="6"/>
        <v>#VALUE!</v>
      </c>
      <c r="D204" t="e">
        <f t="shared" ca="1" si="7"/>
        <v>#VALUE!</v>
      </c>
      <c r="G204">
        <f>IF(ISBLANK('A-Initial report'!$C$17),'A-Initial report'!$C$18,'A-Initial report'!$C$17)</f>
        <v>0</v>
      </c>
      <c r="H204" t="s">
        <v>325</v>
      </c>
      <c r="I204" s="193" t="s">
        <v>435</v>
      </c>
      <c r="J204" s="193" t="s">
        <v>445</v>
      </c>
      <c r="K204" t="s">
        <v>1</v>
      </c>
      <c r="L204" t="s">
        <v>361</v>
      </c>
      <c r="P204"/>
      <c r="Q204" t="str">
        <f>IF(Results!$S204=TRUE,1,"")</f>
        <v/>
      </c>
      <c r="S204" t="b">
        <v>0</v>
      </c>
    </row>
    <row r="205" spans="1:20" x14ac:dyDescent="0.25">
      <c r="A205" t="s">
        <v>344</v>
      </c>
      <c r="B205" t="s">
        <v>443</v>
      </c>
      <c r="C205" t="e">
        <f t="shared" ca="1" si="6"/>
        <v>#VALUE!</v>
      </c>
      <c r="D205" t="e">
        <f t="shared" ca="1" si="7"/>
        <v>#VALUE!</v>
      </c>
      <c r="G205">
        <f>IF(ISBLANK('A-Initial report'!$C$17),'A-Initial report'!$C$18,'A-Initial report'!$C$17)</f>
        <v>0</v>
      </c>
      <c r="H205" t="s">
        <v>325</v>
      </c>
      <c r="I205" s="193" t="s">
        <v>435</v>
      </c>
      <c r="J205" s="193" t="s">
        <v>445</v>
      </c>
      <c r="K205" t="s">
        <v>421</v>
      </c>
      <c r="L205" t="s">
        <v>361</v>
      </c>
      <c r="P205" t="str">
        <f>IF(ISBLANK('B-Intermediate reports'!$H78)=TRUE,"",'B-Intermediate reports'!$H78)</f>
        <v/>
      </c>
    </row>
    <row r="206" spans="1:20" x14ac:dyDescent="0.25">
      <c r="A206" t="s">
        <v>344</v>
      </c>
      <c r="B206" t="s">
        <v>443</v>
      </c>
      <c r="C206" t="e">
        <f t="shared" ca="1" si="6"/>
        <v>#VALUE!</v>
      </c>
      <c r="D206" t="e">
        <f t="shared" ca="1" si="7"/>
        <v>#VALUE!</v>
      </c>
      <c r="G206">
        <f>IF(ISBLANK('A-Initial report'!$C$17),'A-Initial report'!$C$18,'A-Initial report'!$C$17)</f>
        <v>0</v>
      </c>
      <c r="H206" t="s">
        <v>325</v>
      </c>
      <c r="I206" s="205" t="s">
        <v>436</v>
      </c>
      <c r="J206" s="193" t="s">
        <v>336</v>
      </c>
      <c r="K206" t="s">
        <v>422</v>
      </c>
      <c r="L206" t="s">
        <v>361</v>
      </c>
      <c r="P206" s="196" t="str">
        <f>IF(ISBLANK('B-Intermediate reports'!$C81)=TRUE,"",'B-Intermediate reports'!$C81)</f>
        <v/>
      </c>
    </row>
    <row r="207" spans="1:20" s="203" customFormat="1" x14ac:dyDescent="0.25">
      <c r="A207" s="203" t="s">
        <v>344</v>
      </c>
      <c r="B207" t="s">
        <v>443</v>
      </c>
      <c r="C207" s="203" t="e">
        <f t="shared" ca="1" si="6"/>
        <v>#VALUE!</v>
      </c>
      <c r="D207" s="203" t="e">
        <f t="shared" ca="1" si="7"/>
        <v>#VALUE!</v>
      </c>
      <c r="G207" s="203">
        <f>IF(ISBLANK('A-Initial report'!$C$17),'A-Initial report'!$C$18,'A-Initial report'!$C$17)</f>
        <v>0</v>
      </c>
      <c r="H207" s="203" t="s">
        <v>325</v>
      </c>
      <c r="I207" s="205" t="s">
        <v>436</v>
      </c>
      <c r="J207" s="205" t="s">
        <v>423</v>
      </c>
      <c r="K207" s="203" t="s">
        <v>0</v>
      </c>
      <c r="L207" s="203" t="s">
        <v>361</v>
      </c>
      <c r="M207" s="208"/>
      <c r="N207" s="208"/>
      <c r="O207" s="204"/>
      <c r="P207" s="204"/>
      <c r="Q207" s="203" t="str">
        <f>IF(Results!$S207=TRUE,1,"")</f>
        <v/>
      </c>
      <c r="S207" s="203" t="b">
        <v>0</v>
      </c>
      <c r="T207" s="209"/>
    </row>
    <row r="208" spans="1:20" s="203" customFormat="1" x14ac:dyDescent="0.25">
      <c r="A208" s="203" t="s">
        <v>344</v>
      </c>
      <c r="B208" t="s">
        <v>443</v>
      </c>
      <c r="C208" s="203" t="e">
        <f t="shared" ca="1" si="6"/>
        <v>#VALUE!</v>
      </c>
      <c r="D208" s="203" t="e">
        <f t="shared" ca="1" si="7"/>
        <v>#VALUE!</v>
      </c>
      <c r="G208" s="203">
        <f>IF(ISBLANK('A-Initial report'!$C$17),'A-Initial report'!$C$18,'A-Initial report'!$C$17)</f>
        <v>0</v>
      </c>
      <c r="H208" s="203" t="s">
        <v>325</v>
      </c>
      <c r="I208" s="205" t="s">
        <v>436</v>
      </c>
      <c r="J208" s="205" t="s">
        <v>423</v>
      </c>
      <c r="K208" s="203" t="s">
        <v>1</v>
      </c>
      <c r="L208" s="203" t="s">
        <v>361</v>
      </c>
      <c r="M208" s="208"/>
      <c r="N208" s="208"/>
      <c r="O208" s="204"/>
      <c r="Q208" s="203" t="str">
        <f>IF(Results!$S208=TRUE,1,"")</f>
        <v/>
      </c>
      <c r="S208" s="203" t="b">
        <v>0</v>
      </c>
      <c r="T208" s="209"/>
    </row>
    <row r="209" spans="1:20" s="203" customFormat="1" x14ac:dyDescent="0.25">
      <c r="A209" s="203" t="s">
        <v>344</v>
      </c>
      <c r="B209" t="s">
        <v>443</v>
      </c>
      <c r="C209" s="203" t="e">
        <f t="shared" ca="1" si="6"/>
        <v>#VALUE!</v>
      </c>
      <c r="D209" s="203" t="e">
        <f t="shared" ca="1" si="7"/>
        <v>#VALUE!</v>
      </c>
      <c r="G209" s="203">
        <f>IF(ISBLANK('A-Initial report'!$C$17),'A-Initial report'!$C$18,'A-Initial report'!$C$17)</f>
        <v>0</v>
      </c>
      <c r="H209" s="203" t="s">
        <v>325</v>
      </c>
      <c r="I209" s="205" t="s">
        <v>436</v>
      </c>
      <c r="J209" s="205" t="s">
        <v>423</v>
      </c>
      <c r="K209" s="203" t="s">
        <v>0</v>
      </c>
      <c r="L209" s="203" t="s">
        <v>393</v>
      </c>
      <c r="M209" s="208" t="str">
        <f>IF(OR(ISBLANK('B-Intermediate reports'!$C83)=TRUE,'B-Intermediate reports'!$C83="DD/MM/YYYY, HH:MM"),"",TEXT('B-Intermediate reports'!$C83, "yyyymmdd hh:mm:ss"))</f>
        <v/>
      </c>
      <c r="N209" s="208"/>
      <c r="O209" s="204"/>
      <c r="P209" s="204"/>
      <c r="T209" s="209"/>
    </row>
    <row r="210" spans="1:20" s="203" customFormat="1" x14ac:dyDescent="0.25">
      <c r="A210" s="203" t="s">
        <v>344</v>
      </c>
      <c r="B210" t="s">
        <v>443</v>
      </c>
      <c r="C210" s="203" t="e">
        <f t="shared" ca="1" si="6"/>
        <v>#VALUE!</v>
      </c>
      <c r="D210" s="203" t="e">
        <f t="shared" ca="1" si="7"/>
        <v>#VALUE!</v>
      </c>
      <c r="G210" s="203">
        <f>IF(ISBLANK('A-Initial report'!$C$17),'A-Initial report'!$C$18,'A-Initial report'!$C$17)</f>
        <v>0</v>
      </c>
      <c r="H210" s="203" t="s">
        <v>325</v>
      </c>
      <c r="I210" s="205" t="s">
        <v>436</v>
      </c>
      <c r="J210" s="205" t="s">
        <v>423</v>
      </c>
      <c r="K210" s="203" t="s">
        <v>0</v>
      </c>
      <c r="L210" s="203" t="s">
        <v>309</v>
      </c>
      <c r="M210" s="208"/>
      <c r="N210" s="208"/>
      <c r="O210" s="204"/>
      <c r="P210" s="204" t="str">
        <f>IF(ISBLANK('B-Intermediate reports'!$C84)=TRUE,"",'B-Intermediate reports'!$C84)</f>
        <v/>
      </c>
      <c r="T210" s="209"/>
    </row>
    <row r="211" spans="1:20" x14ac:dyDescent="0.25">
      <c r="A211" t="s">
        <v>344</v>
      </c>
      <c r="B211" t="s">
        <v>443</v>
      </c>
      <c r="C211" t="e">
        <f t="shared" ca="1" si="6"/>
        <v>#VALUE!</v>
      </c>
      <c r="D211" t="e">
        <f t="shared" ca="1" si="7"/>
        <v>#VALUE!</v>
      </c>
      <c r="G211">
        <f>IF(ISBLANK('A-Initial report'!$C$17),'A-Initial report'!$C$18,'A-Initial report'!$C$17)</f>
        <v>0</v>
      </c>
      <c r="H211" t="s">
        <v>325</v>
      </c>
      <c r="I211" s="205" t="s">
        <v>436</v>
      </c>
      <c r="J211" s="193" t="s">
        <v>424</v>
      </c>
      <c r="K211" t="s">
        <v>0</v>
      </c>
      <c r="L211" t="s">
        <v>361</v>
      </c>
      <c r="Q211" t="str">
        <f>IF(Results!$S211=TRUE,1,"")</f>
        <v/>
      </c>
      <c r="S211" t="b">
        <v>0</v>
      </c>
    </row>
    <row r="212" spans="1:20" x14ac:dyDescent="0.25">
      <c r="A212" t="s">
        <v>344</v>
      </c>
      <c r="B212" t="s">
        <v>443</v>
      </c>
      <c r="C212" t="e">
        <f t="shared" ca="1" si="6"/>
        <v>#VALUE!</v>
      </c>
      <c r="D212" t="e">
        <f t="shared" ca="1" si="7"/>
        <v>#VALUE!</v>
      </c>
      <c r="G212">
        <f>IF(ISBLANK('A-Initial report'!$C$17),'A-Initial report'!$C$18,'A-Initial report'!$C$17)</f>
        <v>0</v>
      </c>
      <c r="H212" t="s">
        <v>325</v>
      </c>
      <c r="I212" s="205" t="s">
        <v>436</v>
      </c>
      <c r="J212" s="193" t="s">
        <v>424</v>
      </c>
      <c r="K212" t="s">
        <v>1</v>
      </c>
      <c r="L212" t="s">
        <v>361</v>
      </c>
      <c r="Q212" t="str">
        <f>IF(Results!$S212=TRUE,1,"")</f>
        <v/>
      </c>
      <c r="S212" t="b">
        <v>0</v>
      </c>
    </row>
    <row r="213" spans="1:20" x14ac:dyDescent="0.25">
      <c r="A213" t="s">
        <v>344</v>
      </c>
      <c r="B213" t="s">
        <v>443</v>
      </c>
      <c r="C213" t="e">
        <f t="shared" ca="1" si="6"/>
        <v>#VALUE!</v>
      </c>
      <c r="D213" t="e">
        <f t="shared" ca="1" si="7"/>
        <v>#VALUE!</v>
      </c>
      <c r="G213">
        <f>IF(ISBLANK('A-Initial report'!$C$17),'A-Initial report'!$C$18,'A-Initial report'!$C$17)</f>
        <v>0</v>
      </c>
      <c r="H213" t="s">
        <v>325</v>
      </c>
      <c r="I213" s="205" t="s">
        <v>436</v>
      </c>
      <c r="J213" s="193" t="s">
        <v>424</v>
      </c>
      <c r="K213" t="s">
        <v>0</v>
      </c>
      <c r="L213" t="s">
        <v>309</v>
      </c>
      <c r="P213" s="196" t="str">
        <f>IF(ISBLANK('B-Intermediate reports'!$C86)=TRUE,"",'B-Intermediate reports'!$C86)</f>
        <v/>
      </c>
    </row>
    <row r="214" spans="1:20" x14ac:dyDescent="0.25">
      <c r="A214" t="s">
        <v>344</v>
      </c>
      <c r="B214" t="s">
        <v>443</v>
      </c>
      <c r="C214" t="e">
        <f t="shared" ca="1" si="6"/>
        <v>#VALUE!</v>
      </c>
      <c r="D214" t="e">
        <f t="shared" ca="1" si="7"/>
        <v>#VALUE!</v>
      </c>
      <c r="G214">
        <f>IF(ISBLANK('A-Initial report'!$C$17),'A-Initial report'!$C$18,'A-Initial report'!$C$17)</f>
        <v>0</v>
      </c>
      <c r="H214" t="s">
        <v>325</v>
      </c>
      <c r="I214" s="193" t="s">
        <v>401</v>
      </c>
      <c r="J214" s="193" t="s">
        <v>402</v>
      </c>
      <c r="K214" s="193" t="s">
        <v>367</v>
      </c>
      <c r="L214" t="s">
        <v>361</v>
      </c>
      <c r="P214" s="196" t="str">
        <f>IF(ISBLANK('B-Intermediate reports'!B99)=TRUE,"",'B-Intermediate reports'!B99)</f>
        <v/>
      </c>
    </row>
    <row r="215" spans="1:20" x14ac:dyDescent="0.25">
      <c r="A215" t="s">
        <v>344</v>
      </c>
      <c r="B215" t="s">
        <v>443</v>
      </c>
      <c r="C215" t="e">
        <f t="shared" ca="1" si="6"/>
        <v>#VALUE!</v>
      </c>
      <c r="D215" t="e">
        <f t="shared" ca="1" si="7"/>
        <v>#VALUE!</v>
      </c>
      <c r="G215">
        <f>IF(ISBLANK('A-Initial report'!$C$17),'A-Initial report'!$C$18,'A-Initial report'!$C$17)</f>
        <v>0</v>
      </c>
      <c r="H215" t="s">
        <v>325</v>
      </c>
      <c r="I215" s="193" t="s">
        <v>401</v>
      </c>
      <c r="J215" s="193" t="s">
        <v>402</v>
      </c>
      <c r="K215" s="193" t="s">
        <v>368</v>
      </c>
      <c r="L215" t="s">
        <v>361</v>
      </c>
      <c r="P215" s="196" t="str">
        <f>IF(ISBLANK('B-Intermediate reports'!B100)=TRUE,"",'B-Intermediate reports'!B100)</f>
        <v/>
      </c>
    </row>
    <row r="216" spans="1:20" x14ac:dyDescent="0.25">
      <c r="A216" t="s">
        <v>344</v>
      </c>
      <c r="B216" t="s">
        <v>443</v>
      </c>
      <c r="C216" t="e">
        <f t="shared" ca="1" si="6"/>
        <v>#VALUE!</v>
      </c>
      <c r="D216" t="e">
        <f t="shared" ca="1" si="7"/>
        <v>#VALUE!</v>
      </c>
      <c r="G216">
        <f>IF(ISBLANK('A-Initial report'!$C$17),'A-Initial report'!$C$18,'A-Initial report'!$C$17)</f>
        <v>0</v>
      </c>
      <c r="H216" t="s">
        <v>325</v>
      </c>
      <c r="I216" s="193" t="s">
        <v>401</v>
      </c>
      <c r="J216" s="193" t="s">
        <v>402</v>
      </c>
      <c r="K216" s="193" t="s">
        <v>369</v>
      </c>
      <c r="L216" t="s">
        <v>361</v>
      </c>
      <c r="P216" s="196" t="str">
        <f>IF(ISBLANK('B-Intermediate reports'!B101)=TRUE,"",'B-Intermediate reports'!B101)</f>
        <v/>
      </c>
    </row>
    <row r="217" spans="1:20" x14ac:dyDescent="0.25">
      <c r="A217" t="s">
        <v>344</v>
      </c>
      <c r="B217" t="s">
        <v>443</v>
      </c>
      <c r="C217" t="e">
        <f t="shared" ca="1" si="6"/>
        <v>#VALUE!</v>
      </c>
      <c r="D217" t="e">
        <f t="shared" ca="1" si="7"/>
        <v>#VALUE!</v>
      </c>
      <c r="G217">
        <f>IF(ISBLANK('A-Initial report'!$C$17),'A-Initial report'!$C$18,'A-Initial report'!$C$17)</f>
        <v>0</v>
      </c>
      <c r="H217" t="s">
        <v>325</v>
      </c>
      <c r="I217" s="193" t="s">
        <v>401</v>
      </c>
      <c r="J217" s="193" t="s">
        <v>402</v>
      </c>
      <c r="K217" s="193" t="s">
        <v>370</v>
      </c>
      <c r="L217" t="s">
        <v>361</v>
      </c>
      <c r="P217" s="196" t="str">
        <f>IF(ISBLANK('B-Intermediate reports'!B102)=TRUE,"",'B-Intermediate reports'!B102)</f>
        <v/>
      </c>
    </row>
    <row r="218" spans="1:20" x14ac:dyDescent="0.25">
      <c r="A218" t="s">
        <v>344</v>
      </c>
      <c r="B218" t="s">
        <v>443</v>
      </c>
      <c r="C218" t="e">
        <f t="shared" ca="1" si="6"/>
        <v>#VALUE!</v>
      </c>
      <c r="D218" t="e">
        <f t="shared" ca="1" si="7"/>
        <v>#VALUE!</v>
      </c>
      <c r="G218">
        <f>IF(ISBLANK('A-Initial report'!$C$17),'A-Initial report'!$C$18,'A-Initial report'!$C$17)</f>
        <v>0</v>
      </c>
      <c r="H218" t="s">
        <v>325</v>
      </c>
      <c r="I218" s="193" t="s">
        <v>401</v>
      </c>
      <c r="J218" s="193" t="s">
        <v>402</v>
      </c>
      <c r="K218" s="193" t="s">
        <v>371</v>
      </c>
      <c r="L218" t="s">
        <v>361</v>
      </c>
      <c r="P218" s="196" t="str">
        <f>IF(ISBLANK('B-Intermediate reports'!B103)=TRUE,"",'B-Intermediate reports'!B103)</f>
        <v/>
      </c>
    </row>
    <row r="219" spans="1:20" x14ac:dyDescent="0.25">
      <c r="A219" t="s">
        <v>344</v>
      </c>
      <c r="B219" t="s">
        <v>443</v>
      </c>
      <c r="C219" t="e">
        <f t="shared" ca="1" si="6"/>
        <v>#VALUE!</v>
      </c>
      <c r="D219" t="e">
        <f t="shared" ca="1" si="7"/>
        <v>#VALUE!</v>
      </c>
      <c r="G219">
        <f>IF(ISBLANK('A-Initial report'!$C$17),'A-Initial report'!$C$18,'A-Initial report'!$C$17)</f>
        <v>0</v>
      </c>
      <c r="H219" t="s">
        <v>325</v>
      </c>
      <c r="I219" s="193" t="s">
        <v>401</v>
      </c>
      <c r="J219" s="193" t="s">
        <v>402</v>
      </c>
      <c r="K219" s="193" t="s">
        <v>372</v>
      </c>
      <c r="L219" t="s">
        <v>361</v>
      </c>
      <c r="P219" s="196" t="str">
        <f>IF(ISBLANK('B-Intermediate reports'!B104)=TRUE,"",'B-Intermediate reports'!B104)</f>
        <v/>
      </c>
    </row>
    <row r="220" spans="1:20" x14ac:dyDescent="0.25">
      <c r="A220" t="s">
        <v>344</v>
      </c>
      <c r="B220" t="s">
        <v>443</v>
      </c>
      <c r="C220" t="e">
        <f t="shared" ca="1" si="6"/>
        <v>#VALUE!</v>
      </c>
      <c r="D220" t="e">
        <f t="shared" ca="1" si="7"/>
        <v>#VALUE!</v>
      </c>
      <c r="G220">
        <f>IF(ISBLANK('A-Initial report'!$C$17),'A-Initial report'!$C$18,'A-Initial report'!$C$17)</f>
        <v>0</v>
      </c>
      <c r="H220" t="s">
        <v>325</v>
      </c>
      <c r="I220" s="193" t="s">
        <v>401</v>
      </c>
      <c r="J220" s="193" t="s">
        <v>402</v>
      </c>
      <c r="K220" s="193" t="s">
        <v>373</v>
      </c>
      <c r="L220" t="s">
        <v>361</v>
      </c>
      <c r="P220" s="196" t="str">
        <f>IF(ISBLANK('B-Intermediate reports'!B105)=TRUE,"",'B-Intermediate reports'!B105)</f>
        <v/>
      </c>
    </row>
    <row r="221" spans="1:20" x14ac:dyDescent="0.25">
      <c r="A221" t="s">
        <v>344</v>
      </c>
      <c r="B221" t="s">
        <v>443</v>
      </c>
      <c r="C221" t="e">
        <f t="shared" ca="1" si="6"/>
        <v>#VALUE!</v>
      </c>
      <c r="D221" t="e">
        <f t="shared" ca="1" si="7"/>
        <v>#VALUE!</v>
      </c>
      <c r="G221">
        <f>IF(ISBLANK('A-Initial report'!$C$17),'A-Initial report'!$C$18,'A-Initial report'!$C$17)</f>
        <v>0</v>
      </c>
      <c r="H221" t="s">
        <v>325</v>
      </c>
      <c r="I221" s="193" t="s">
        <v>401</v>
      </c>
      <c r="J221" s="193" t="s">
        <v>402</v>
      </c>
      <c r="K221" s="193" t="s">
        <v>374</v>
      </c>
      <c r="L221" t="s">
        <v>361</v>
      </c>
      <c r="P221" s="196" t="str">
        <f>IF(ISBLANK('B-Intermediate reports'!B106)=TRUE,"",'B-Intermediate reports'!B106)</f>
        <v/>
      </c>
    </row>
    <row r="222" spans="1:20" x14ac:dyDescent="0.25">
      <c r="A222" t="s">
        <v>344</v>
      </c>
      <c r="B222" t="s">
        <v>443</v>
      </c>
      <c r="C222" t="e">
        <f t="shared" ca="1" si="6"/>
        <v>#VALUE!</v>
      </c>
      <c r="D222" t="e">
        <f t="shared" ca="1" si="7"/>
        <v>#VALUE!</v>
      </c>
      <c r="G222">
        <f>IF(ISBLANK('A-Initial report'!$C$17),'A-Initial report'!$C$18,'A-Initial report'!$C$17)</f>
        <v>0</v>
      </c>
      <c r="H222" t="s">
        <v>325</v>
      </c>
      <c r="I222" s="193" t="s">
        <v>401</v>
      </c>
      <c r="J222" s="193" t="s">
        <v>402</v>
      </c>
      <c r="K222" s="193" t="s">
        <v>375</v>
      </c>
      <c r="L222" t="s">
        <v>361</v>
      </c>
      <c r="P222" s="196" t="str">
        <f>IF(ISBLANK('B-Intermediate reports'!B107)=TRUE,"",'B-Intermediate reports'!B107)</f>
        <v/>
      </c>
    </row>
    <row r="223" spans="1:20" x14ac:dyDescent="0.25">
      <c r="A223" t="s">
        <v>344</v>
      </c>
      <c r="B223" t="s">
        <v>443</v>
      </c>
      <c r="C223" t="e">
        <f t="shared" ca="1" si="6"/>
        <v>#VALUE!</v>
      </c>
      <c r="D223" t="e">
        <f t="shared" ca="1" si="7"/>
        <v>#VALUE!</v>
      </c>
      <c r="G223">
        <f>IF(ISBLANK('A-Initial report'!$C$17),'A-Initial report'!$C$18,'A-Initial report'!$C$17)</f>
        <v>0</v>
      </c>
      <c r="H223" t="s">
        <v>325</v>
      </c>
      <c r="I223" s="193" t="s">
        <v>401</v>
      </c>
      <c r="J223" s="193" t="s">
        <v>402</v>
      </c>
      <c r="K223" s="193" t="s">
        <v>376</v>
      </c>
      <c r="L223" t="s">
        <v>361</v>
      </c>
      <c r="P223" s="196" t="str">
        <f>IF(ISBLANK('B-Intermediate reports'!B108)=TRUE,"",'B-Intermediate reports'!B108)</f>
        <v/>
      </c>
    </row>
    <row r="224" spans="1:20" x14ac:dyDescent="0.25">
      <c r="A224" t="s">
        <v>344</v>
      </c>
      <c r="B224" t="s">
        <v>443</v>
      </c>
      <c r="C224" t="e">
        <f t="shared" ca="1" si="6"/>
        <v>#VALUE!</v>
      </c>
      <c r="D224" t="e">
        <f t="shared" ca="1" si="7"/>
        <v>#VALUE!</v>
      </c>
      <c r="G224">
        <f>IF(ISBLANK('A-Initial report'!$C$17),'A-Initial report'!$C$18,'A-Initial report'!$C$17)</f>
        <v>0</v>
      </c>
      <c r="H224" t="s">
        <v>325</v>
      </c>
      <c r="I224" s="193" t="s">
        <v>401</v>
      </c>
      <c r="J224" s="193" t="s">
        <v>402</v>
      </c>
      <c r="K224" s="193" t="s">
        <v>377</v>
      </c>
      <c r="L224" t="s">
        <v>361</v>
      </c>
      <c r="P224" s="196" t="str">
        <f>IF(ISBLANK('B-Intermediate reports'!B109)=TRUE,"",'B-Intermediate reports'!B109)</f>
        <v/>
      </c>
    </row>
    <row r="225" spans="1:16" x14ac:dyDescent="0.25">
      <c r="A225" t="s">
        <v>344</v>
      </c>
      <c r="B225" t="s">
        <v>443</v>
      </c>
      <c r="C225" t="e">
        <f t="shared" ca="1" si="6"/>
        <v>#VALUE!</v>
      </c>
      <c r="D225" t="e">
        <f t="shared" ca="1" si="7"/>
        <v>#VALUE!</v>
      </c>
      <c r="G225">
        <f>IF(ISBLANK('A-Initial report'!$C$17),'A-Initial report'!$C$18,'A-Initial report'!$C$17)</f>
        <v>0</v>
      </c>
      <c r="H225" t="s">
        <v>325</v>
      </c>
      <c r="I225" s="193" t="s">
        <v>401</v>
      </c>
      <c r="J225" s="193" t="s">
        <v>402</v>
      </c>
      <c r="K225" s="193" t="s">
        <v>378</v>
      </c>
      <c r="L225" t="s">
        <v>361</v>
      </c>
      <c r="P225" s="196" t="str">
        <f>IF(ISBLANK('B-Intermediate reports'!B110)=TRUE,"",'B-Intermediate reports'!B110)</f>
        <v/>
      </c>
    </row>
    <row r="226" spans="1:16" x14ac:dyDescent="0.25">
      <c r="A226" t="s">
        <v>344</v>
      </c>
      <c r="B226" t="s">
        <v>443</v>
      </c>
      <c r="C226" t="e">
        <f t="shared" ca="1" si="6"/>
        <v>#VALUE!</v>
      </c>
      <c r="D226" t="e">
        <f t="shared" ca="1" si="7"/>
        <v>#VALUE!</v>
      </c>
      <c r="G226">
        <f>IF(ISBLANK('A-Initial report'!$C$17),'A-Initial report'!$C$18,'A-Initial report'!$C$17)</f>
        <v>0</v>
      </c>
      <c r="H226" t="s">
        <v>325</v>
      </c>
      <c r="I226" s="193" t="s">
        <v>401</v>
      </c>
      <c r="J226" s="193" t="s">
        <v>402</v>
      </c>
      <c r="K226" s="193" t="s">
        <v>379</v>
      </c>
      <c r="L226" t="s">
        <v>361</v>
      </c>
      <c r="P226" s="196" t="str">
        <f>IF(ISBLANK('B-Intermediate reports'!B111)=TRUE,"",'B-Intermediate reports'!B111)</f>
        <v/>
      </c>
    </row>
    <row r="227" spans="1:16" x14ac:dyDescent="0.25">
      <c r="A227" t="s">
        <v>344</v>
      </c>
      <c r="B227" t="s">
        <v>443</v>
      </c>
      <c r="C227" t="e">
        <f t="shared" ca="1" si="6"/>
        <v>#VALUE!</v>
      </c>
      <c r="D227" t="e">
        <f t="shared" ca="1" si="7"/>
        <v>#VALUE!</v>
      </c>
      <c r="G227">
        <f>IF(ISBLANK('A-Initial report'!$C$17),'A-Initial report'!$C$18,'A-Initial report'!$C$17)</f>
        <v>0</v>
      </c>
      <c r="H227" t="s">
        <v>325</v>
      </c>
      <c r="I227" s="193" t="s">
        <v>401</v>
      </c>
      <c r="J227" s="193" t="s">
        <v>402</v>
      </c>
      <c r="K227" s="193" t="s">
        <v>380</v>
      </c>
      <c r="L227" t="s">
        <v>361</v>
      </c>
      <c r="P227" s="196" t="str">
        <f>IF(ISBLANK('B-Intermediate reports'!B112)=TRUE,"",'B-Intermediate reports'!B112)</f>
        <v/>
      </c>
    </row>
    <row r="228" spans="1:16" x14ac:dyDescent="0.25">
      <c r="A228" t="s">
        <v>344</v>
      </c>
      <c r="B228" t="s">
        <v>443</v>
      </c>
      <c r="C228" t="e">
        <f t="shared" ca="1" si="6"/>
        <v>#VALUE!</v>
      </c>
      <c r="D228" t="e">
        <f t="shared" ca="1" si="7"/>
        <v>#VALUE!</v>
      </c>
      <c r="G228">
        <f>IF(ISBLANK('A-Initial report'!$C$17),'A-Initial report'!$C$18,'A-Initial report'!$C$17)</f>
        <v>0</v>
      </c>
      <c r="H228" t="s">
        <v>325</v>
      </c>
      <c r="I228" s="193" t="s">
        <v>401</v>
      </c>
      <c r="J228" s="193" t="s">
        <v>402</v>
      </c>
      <c r="K228" s="193" t="s">
        <v>381</v>
      </c>
      <c r="L228" t="s">
        <v>361</v>
      </c>
      <c r="P228" s="196" t="str">
        <f>IF(ISBLANK('B-Intermediate reports'!B113)=TRUE,"",'B-Intermediate reports'!B113)</f>
        <v/>
      </c>
    </row>
    <row r="229" spans="1:16" x14ac:dyDescent="0.25">
      <c r="A229" t="s">
        <v>344</v>
      </c>
      <c r="B229" t="s">
        <v>443</v>
      </c>
      <c r="C229" t="e">
        <f t="shared" ca="1" si="6"/>
        <v>#VALUE!</v>
      </c>
      <c r="D229" t="e">
        <f t="shared" ca="1" si="7"/>
        <v>#VALUE!</v>
      </c>
      <c r="G229">
        <f>IF(ISBLANK('A-Initial report'!$C$17),'A-Initial report'!$C$18,'A-Initial report'!$C$17)</f>
        <v>0</v>
      </c>
      <c r="H229" t="s">
        <v>325</v>
      </c>
      <c r="I229" s="193" t="s">
        <v>401</v>
      </c>
      <c r="J229" s="193" t="s">
        <v>402</v>
      </c>
      <c r="K229" s="193" t="s">
        <v>382</v>
      </c>
      <c r="L229" t="s">
        <v>361</v>
      </c>
      <c r="P229" s="196" t="str">
        <f>IF(ISBLANK('B-Intermediate reports'!B114)=TRUE,"",'B-Intermediate reports'!B114)</f>
        <v/>
      </c>
    </row>
    <row r="230" spans="1:16" x14ac:dyDescent="0.25">
      <c r="A230" t="s">
        <v>344</v>
      </c>
      <c r="B230" t="s">
        <v>443</v>
      </c>
      <c r="C230" t="e">
        <f t="shared" ca="1" si="6"/>
        <v>#VALUE!</v>
      </c>
      <c r="D230" t="e">
        <f t="shared" ca="1" si="7"/>
        <v>#VALUE!</v>
      </c>
      <c r="G230">
        <f>IF(ISBLANK('A-Initial report'!$C$17),'A-Initial report'!$C$18,'A-Initial report'!$C$17)</f>
        <v>0</v>
      </c>
      <c r="H230" t="s">
        <v>325</v>
      </c>
      <c r="I230" s="193" t="s">
        <v>401</v>
      </c>
      <c r="J230" s="193" t="s">
        <v>402</v>
      </c>
      <c r="K230" s="193" t="s">
        <v>383</v>
      </c>
      <c r="L230" t="s">
        <v>361</v>
      </c>
      <c r="P230" s="196" t="str">
        <f>IF(ISBLANK('B-Intermediate reports'!B115)=TRUE,"",'B-Intermediate reports'!B115)</f>
        <v/>
      </c>
    </row>
    <row r="231" spans="1:16" x14ac:dyDescent="0.25">
      <c r="A231" t="s">
        <v>344</v>
      </c>
      <c r="B231" t="s">
        <v>443</v>
      </c>
      <c r="C231" t="e">
        <f t="shared" ca="1" si="6"/>
        <v>#VALUE!</v>
      </c>
      <c r="D231" t="e">
        <f t="shared" ca="1" si="7"/>
        <v>#VALUE!</v>
      </c>
      <c r="G231">
        <f>IF(ISBLANK('A-Initial report'!$C$17),'A-Initial report'!$C$18,'A-Initial report'!$C$17)</f>
        <v>0</v>
      </c>
      <c r="H231" t="s">
        <v>325</v>
      </c>
      <c r="I231" s="193" t="s">
        <v>401</v>
      </c>
      <c r="J231" s="193" t="s">
        <v>402</v>
      </c>
      <c r="K231" s="193" t="s">
        <v>384</v>
      </c>
      <c r="L231" t="s">
        <v>361</v>
      </c>
      <c r="P231" s="196" t="str">
        <f>IF(ISBLANK('B-Intermediate reports'!B116)=TRUE,"",'B-Intermediate reports'!B116)</f>
        <v/>
      </c>
    </row>
    <row r="232" spans="1:16" x14ac:dyDescent="0.25">
      <c r="A232" t="s">
        <v>344</v>
      </c>
      <c r="B232" t="s">
        <v>443</v>
      </c>
      <c r="C232" t="e">
        <f t="shared" ca="1" si="6"/>
        <v>#VALUE!</v>
      </c>
      <c r="D232" t="e">
        <f t="shared" ca="1" si="7"/>
        <v>#VALUE!</v>
      </c>
      <c r="G232">
        <f>IF(ISBLANK('A-Initial report'!$C$17),'A-Initial report'!$C$18,'A-Initial report'!$C$17)</f>
        <v>0</v>
      </c>
      <c r="H232" t="s">
        <v>325</v>
      </c>
      <c r="I232" s="193" t="s">
        <v>401</v>
      </c>
      <c r="J232" s="193" t="s">
        <v>402</v>
      </c>
      <c r="K232" s="193" t="s">
        <v>385</v>
      </c>
      <c r="L232" t="s">
        <v>361</v>
      </c>
      <c r="P232" s="196" t="str">
        <f>IF(ISBLANK('B-Intermediate reports'!B117)=TRUE,"",'B-Intermediate reports'!B117)</f>
        <v/>
      </c>
    </row>
    <row r="233" spans="1:16" x14ac:dyDescent="0.25">
      <c r="A233" t="s">
        <v>344</v>
      </c>
      <c r="B233" t="s">
        <v>443</v>
      </c>
      <c r="C233" t="e">
        <f t="shared" ca="1" si="6"/>
        <v>#VALUE!</v>
      </c>
      <c r="D233" t="e">
        <f t="shared" ca="1" si="7"/>
        <v>#VALUE!</v>
      </c>
      <c r="G233">
        <f>IF(ISBLANK('A-Initial report'!$C$17),'A-Initial report'!$C$18,'A-Initial report'!$C$17)</f>
        <v>0</v>
      </c>
      <c r="H233" t="s">
        <v>325</v>
      </c>
      <c r="I233" s="193" t="s">
        <v>401</v>
      </c>
      <c r="J233" s="193" t="s">
        <v>402</v>
      </c>
      <c r="K233" s="193" t="s">
        <v>386</v>
      </c>
      <c r="L233" t="s">
        <v>361</v>
      </c>
      <c r="P233" s="196" t="str">
        <f>IF(ISBLANK('B-Intermediate reports'!B118)=TRUE,"",'B-Intermediate reports'!B118)</f>
        <v/>
      </c>
    </row>
    <row r="234" spans="1:16" x14ac:dyDescent="0.25">
      <c r="A234" t="s">
        <v>344</v>
      </c>
      <c r="B234" t="s">
        <v>443</v>
      </c>
      <c r="C234" t="e">
        <f t="shared" ca="1" si="6"/>
        <v>#VALUE!</v>
      </c>
      <c r="D234" t="e">
        <f t="shared" ca="1" si="7"/>
        <v>#VALUE!</v>
      </c>
      <c r="G234">
        <f>IF(ISBLANK('A-Initial report'!$C$17),'A-Initial report'!$C$18,'A-Initial report'!$C$17)</f>
        <v>0</v>
      </c>
      <c r="H234" t="s">
        <v>325</v>
      </c>
      <c r="I234" s="193" t="s">
        <v>401</v>
      </c>
      <c r="J234" s="193" t="s">
        <v>402</v>
      </c>
      <c r="K234" s="193" t="s">
        <v>387</v>
      </c>
      <c r="L234" t="s">
        <v>361</v>
      </c>
      <c r="P234" s="196" t="str">
        <f>IF(ISBLANK('B-Intermediate reports'!B119)=TRUE,"",'B-Intermediate reports'!B119)</f>
        <v/>
      </c>
    </row>
    <row r="235" spans="1:16" x14ac:dyDescent="0.25">
      <c r="A235" t="s">
        <v>344</v>
      </c>
      <c r="B235" t="s">
        <v>443</v>
      </c>
      <c r="C235" t="e">
        <f t="shared" ca="1" si="6"/>
        <v>#VALUE!</v>
      </c>
      <c r="D235" t="e">
        <f t="shared" ca="1" si="7"/>
        <v>#VALUE!</v>
      </c>
      <c r="G235">
        <f>IF(ISBLANK('A-Initial report'!$C$17),'A-Initial report'!$C$18,'A-Initial report'!$C$17)</f>
        <v>0</v>
      </c>
      <c r="H235" t="s">
        <v>325</v>
      </c>
      <c r="I235" s="193" t="s">
        <v>401</v>
      </c>
      <c r="J235" s="193" t="s">
        <v>402</v>
      </c>
      <c r="K235" s="193" t="s">
        <v>367</v>
      </c>
      <c r="L235" t="s">
        <v>404</v>
      </c>
      <c r="P235" s="196" t="str">
        <f>IF(ISBLANK('B-Intermediate reports'!$C99)=TRUE,"",'B-Intermediate reports'!$C99)</f>
        <v/>
      </c>
    </row>
    <row r="236" spans="1:16" x14ac:dyDescent="0.25">
      <c r="A236" t="s">
        <v>344</v>
      </c>
      <c r="B236" t="s">
        <v>443</v>
      </c>
      <c r="C236" t="e">
        <f t="shared" ca="1" si="6"/>
        <v>#VALUE!</v>
      </c>
      <c r="D236" t="e">
        <f t="shared" ca="1" si="7"/>
        <v>#VALUE!</v>
      </c>
      <c r="G236">
        <f>IF(ISBLANK('A-Initial report'!$C$17),'A-Initial report'!$C$18,'A-Initial report'!$C$17)</f>
        <v>0</v>
      </c>
      <c r="H236" t="s">
        <v>325</v>
      </c>
      <c r="I236" s="193" t="s">
        <v>401</v>
      </c>
      <c r="J236" s="193" t="s">
        <v>402</v>
      </c>
      <c r="K236" s="193" t="s">
        <v>368</v>
      </c>
      <c r="L236" t="s">
        <v>404</v>
      </c>
      <c r="P236" s="196" t="str">
        <f>IF(ISBLANK('B-Intermediate reports'!$C100)=TRUE,"",'B-Intermediate reports'!$C100)</f>
        <v/>
      </c>
    </row>
    <row r="237" spans="1:16" x14ac:dyDescent="0.25">
      <c r="A237" t="s">
        <v>344</v>
      </c>
      <c r="B237" t="s">
        <v>443</v>
      </c>
      <c r="C237" t="e">
        <f t="shared" ca="1" si="6"/>
        <v>#VALUE!</v>
      </c>
      <c r="D237" t="e">
        <f t="shared" ca="1" si="7"/>
        <v>#VALUE!</v>
      </c>
      <c r="G237">
        <f>IF(ISBLANK('A-Initial report'!$C$17),'A-Initial report'!$C$18,'A-Initial report'!$C$17)</f>
        <v>0</v>
      </c>
      <c r="H237" t="s">
        <v>325</v>
      </c>
      <c r="I237" s="193" t="s">
        <v>401</v>
      </c>
      <c r="J237" s="193" t="s">
        <v>402</v>
      </c>
      <c r="K237" s="193" t="s">
        <v>369</v>
      </c>
      <c r="L237" t="s">
        <v>404</v>
      </c>
      <c r="P237" s="196" t="str">
        <f>IF(ISBLANK('B-Intermediate reports'!$C101)=TRUE,"",'B-Intermediate reports'!$C101)</f>
        <v/>
      </c>
    </row>
    <row r="238" spans="1:16" x14ac:dyDescent="0.25">
      <c r="A238" t="s">
        <v>344</v>
      </c>
      <c r="B238" t="s">
        <v>443</v>
      </c>
      <c r="C238" t="e">
        <f t="shared" ca="1" si="6"/>
        <v>#VALUE!</v>
      </c>
      <c r="D238" t="e">
        <f t="shared" ca="1" si="7"/>
        <v>#VALUE!</v>
      </c>
      <c r="G238">
        <f>IF(ISBLANK('A-Initial report'!$C$17),'A-Initial report'!$C$18,'A-Initial report'!$C$17)</f>
        <v>0</v>
      </c>
      <c r="H238" t="s">
        <v>325</v>
      </c>
      <c r="I238" s="193" t="s">
        <v>401</v>
      </c>
      <c r="J238" s="193" t="s">
        <v>402</v>
      </c>
      <c r="K238" s="193" t="s">
        <v>370</v>
      </c>
      <c r="L238" t="s">
        <v>404</v>
      </c>
      <c r="P238" s="196" t="str">
        <f>IF(ISBLANK('B-Intermediate reports'!$C102)=TRUE,"",'B-Intermediate reports'!$C102)</f>
        <v/>
      </c>
    </row>
    <row r="239" spans="1:16" x14ac:dyDescent="0.25">
      <c r="A239" t="s">
        <v>344</v>
      </c>
      <c r="B239" t="s">
        <v>443</v>
      </c>
      <c r="C239" t="e">
        <f t="shared" ca="1" si="6"/>
        <v>#VALUE!</v>
      </c>
      <c r="D239" t="e">
        <f t="shared" ca="1" si="7"/>
        <v>#VALUE!</v>
      </c>
      <c r="G239">
        <f>IF(ISBLANK('A-Initial report'!$C$17),'A-Initial report'!$C$18,'A-Initial report'!$C$17)</f>
        <v>0</v>
      </c>
      <c r="H239" t="s">
        <v>325</v>
      </c>
      <c r="I239" s="193" t="s">
        <v>401</v>
      </c>
      <c r="J239" s="193" t="s">
        <v>402</v>
      </c>
      <c r="K239" s="193" t="s">
        <v>371</v>
      </c>
      <c r="L239" t="s">
        <v>404</v>
      </c>
      <c r="P239" s="196" t="str">
        <f>IF(ISBLANK('B-Intermediate reports'!$C103)=TRUE,"",'B-Intermediate reports'!$C103)</f>
        <v/>
      </c>
    </row>
    <row r="240" spans="1:16" x14ac:dyDescent="0.25">
      <c r="A240" t="s">
        <v>344</v>
      </c>
      <c r="B240" t="s">
        <v>443</v>
      </c>
      <c r="C240" t="e">
        <f t="shared" ca="1" si="6"/>
        <v>#VALUE!</v>
      </c>
      <c r="D240" t="e">
        <f t="shared" ca="1" si="7"/>
        <v>#VALUE!</v>
      </c>
      <c r="G240">
        <f>IF(ISBLANK('A-Initial report'!$C$17),'A-Initial report'!$C$18,'A-Initial report'!$C$17)</f>
        <v>0</v>
      </c>
      <c r="H240" t="s">
        <v>325</v>
      </c>
      <c r="I240" s="193" t="s">
        <v>401</v>
      </c>
      <c r="J240" s="193" t="s">
        <v>402</v>
      </c>
      <c r="K240" s="193" t="s">
        <v>372</v>
      </c>
      <c r="L240" t="s">
        <v>404</v>
      </c>
      <c r="P240" s="196" t="str">
        <f>IF(ISBLANK('B-Intermediate reports'!$C104)=TRUE,"",'B-Intermediate reports'!$C104)</f>
        <v/>
      </c>
    </row>
    <row r="241" spans="1:16" x14ac:dyDescent="0.25">
      <c r="A241" t="s">
        <v>344</v>
      </c>
      <c r="B241" t="s">
        <v>443</v>
      </c>
      <c r="C241" t="e">
        <f t="shared" ca="1" si="6"/>
        <v>#VALUE!</v>
      </c>
      <c r="D241" t="e">
        <f t="shared" ca="1" si="7"/>
        <v>#VALUE!</v>
      </c>
      <c r="G241">
        <f>IF(ISBLANK('A-Initial report'!$C$17),'A-Initial report'!$C$18,'A-Initial report'!$C$17)</f>
        <v>0</v>
      </c>
      <c r="H241" t="s">
        <v>325</v>
      </c>
      <c r="I241" s="193" t="s">
        <v>401</v>
      </c>
      <c r="J241" s="193" t="s">
        <v>402</v>
      </c>
      <c r="K241" s="193" t="s">
        <v>373</v>
      </c>
      <c r="L241" t="s">
        <v>404</v>
      </c>
      <c r="P241" s="196" t="str">
        <f>IF(ISBLANK('B-Intermediate reports'!$C105)=TRUE,"",'B-Intermediate reports'!$C105)</f>
        <v/>
      </c>
    </row>
    <row r="242" spans="1:16" x14ac:dyDescent="0.25">
      <c r="A242" t="s">
        <v>344</v>
      </c>
      <c r="B242" t="s">
        <v>443</v>
      </c>
      <c r="C242" t="e">
        <f t="shared" ca="1" si="6"/>
        <v>#VALUE!</v>
      </c>
      <c r="D242" t="e">
        <f t="shared" ca="1" si="7"/>
        <v>#VALUE!</v>
      </c>
      <c r="G242">
        <f>IF(ISBLANK('A-Initial report'!$C$17),'A-Initial report'!$C$18,'A-Initial report'!$C$17)</f>
        <v>0</v>
      </c>
      <c r="H242" t="s">
        <v>325</v>
      </c>
      <c r="I242" s="193" t="s">
        <v>401</v>
      </c>
      <c r="J242" s="193" t="s">
        <v>402</v>
      </c>
      <c r="K242" s="193" t="s">
        <v>374</v>
      </c>
      <c r="L242" t="s">
        <v>404</v>
      </c>
      <c r="P242" s="196" t="str">
        <f>IF(ISBLANK('B-Intermediate reports'!$C106)=TRUE,"",'B-Intermediate reports'!$C106)</f>
        <v/>
      </c>
    </row>
    <row r="243" spans="1:16" x14ac:dyDescent="0.25">
      <c r="A243" t="s">
        <v>344</v>
      </c>
      <c r="B243" t="s">
        <v>443</v>
      </c>
      <c r="C243" t="e">
        <f t="shared" ca="1" si="6"/>
        <v>#VALUE!</v>
      </c>
      <c r="D243" t="e">
        <f t="shared" ca="1" si="7"/>
        <v>#VALUE!</v>
      </c>
      <c r="G243">
        <f>IF(ISBLANK('A-Initial report'!$C$17),'A-Initial report'!$C$18,'A-Initial report'!$C$17)</f>
        <v>0</v>
      </c>
      <c r="H243" t="s">
        <v>325</v>
      </c>
      <c r="I243" s="193" t="s">
        <v>401</v>
      </c>
      <c r="J243" s="193" t="s">
        <v>402</v>
      </c>
      <c r="K243" s="193" t="s">
        <v>375</v>
      </c>
      <c r="L243" t="s">
        <v>404</v>
      </c>
      <c r="P243" s="196" t="str">
        <f>IF(ISBLANK('B-Intermediate reports'!$C107)=TRUE,"",'B-Intermediate reports'!$C107)</f>
        <v/>
      </c>
    </row>
    <row r="244" spans="1:16" x14ac:dyDescent="0.25">
      <c r="A244" t="s">
        <v>344</v>
      </c>
      <c r="B244" t="s">
        <v>443</v>
      </c>
      <c r="C244" t="e">
        <f t="shared" ca="1" si="6"/>
        <v>#VALUE!</v>
      </c>
      <c r="D244" t="e">
        <f t="shared" ca="1" si="7"/>
        <v>#VALUE!</v>
      </c>
      <c r="G244">
        <f>IF(ISBLANK('A-Initial report'!$C$17),'A-Initial report'!$C$18,'A-Initial report'!$C$17)</f>
        <v>0</v>
      </c>
      <c r="H244" t="s">
        <v>325</v>
      </c>
      <c r="I244" s="193" t="s">
        <v>401</v>
      </c>
      <c r="J244" s="193" t="s">
        <v>402</v>
      </c>
      <c r="K244" s="193" t="s">
        <v>376</v>
      </c>
      <c r="L244" t="s">
        <v>404</v>
      </c>
      <c r="P244" s="196" t="str">
        <f>IF(ISBLANK('B-Intermediate reports'!$C108)=TRUE,"",'B-Intermediate reports'!$C108)</f>
        <v/>
      </c>
    </row>
    <row r="245" spans="1:16" x14ac:dyDescent="0.25">
      <c r="A245" t="s">
        <v>344</v>
      </c>
      <c r="B245" t="s">
        <v>443</v>
      </c>
      <c r="C245" t="e">
        <f t="shared" ca="1" si="6"/>
        <v>#VALUE!</v>
      </c>
      <c r="D245" t="e">
        <f t="shared" ca="1" si="7"/>
        <v>#VALUE!</v>
      </c>
      <c r="G245">
        <f>IF(ISBLANK('A-Initial report'!$C$17),'A-Initial report'!$C$18,'A-Initial report'!$C$17)</f>
        <v>0</v>
      </c>
      <c r="H245" t="s">
        <v>325</v>
      </c>
      <c r="I245" s="193" t="s">
        <v>401</v>
      </c>
      <c r="J245" s="193" t="s">
        <v>402</v>
      </c>
      <c r="K245" s="193" t="s">
        <v>377</v>
      </c>
      <c r="L245" t="s">
        <v>404</v>
      </c>
      <c r="P245" s="196" t="str">
        <f>IF(ISBLANK('B-Intermediate reports'!$C109)=TRUE,"",'B-Intermediate reports'!$C109)</f>
        <v/>
      </c>
    </row>
    <row r="246" spans="1:16" x14ac:dyDescent="0.25">
      <c r="A246" t="s">
        <v>344</v>
      </c>
      <c r="B246" t="s">
        <v>443</v>
      </c>
      <c r="C246" t="e">
        <f t="shared" ca="1" si="6"/>
        <v>#VALUE!</v>
      </c>
      <c r="D246" t="e">
        <f t="shared" ca="1" si="7"/>
        <v>#VALUE!</v>
      </c>
      <c r="G246">
        <f>IF(ISBLANK('A-Initial report'!$C$17),'A-Initial report'!$C$18,'A-Initial report'!$C$17)</f>
        <v>0</v>
      </c>
      <c r="H246" t="s">
        <v>325</v>
      </c>
      <c r="I246" s="193" t="s">
        <v>401</v>
      </c>
      <c r="J246" s="193" t="s">
        <v>402</v>
      </c>
      <c r="K246" s="193" t="s">
        <v>378</v>
      </c>
      <c r="L246" t="s">
        <v>404</v>
      </c>
      <c r="P246" s="196" t="str">
        <f>IF(ISBLANK('B-Intermediate reports'!$C110)=TRUE,"",'B-Intermediate reports'!$C110)</f>
        <v/>
      </c>
    </row>
    <row r="247" spans="1:16" x14ac:dyDescent="0.25">
      <c r="A247" t="s">
        <v>344</v>
      </c>
      <c r="B247" t="s">
        <v>443</v>
      </c>
      <c r="C247" t="e">
        <f t="shared" ca="1" si="6"/>
        <v>#VALUE!</v>
      </c>
      <c r="D247" t="e">
        <f t="shared" ca="1" si="7"/>
        <v>#VALUE!</v>
      </c>
      <c r="G247">
        <f>IF(ISBLANK('A-Initial report'!$C$17),'A-Initial report'!$C$18,'A-Initial report'!$C$17)</f>
        <v>0</v>
      </c>
      <c r="H247" t="s">
        <v>325</v>
      </c>
      <c r="I247" s="193" t="s">
        <v>401</v>
      </c>
      <c r="J247" s="193" t="s">
        <v>402</v>
      </c>
      <c r="K247" s="193" t="s">
        <v>379</v>
      </c>
      <c r="L247" t="s">
        <v>404</v>
      </c>
      <c r="P247" s="196" t="str">
        <f>IF(ISBLANK('B-Intermediate reports'!$C111)=TRUE,"",'B-Intermediate reports'!$C111)</f>
        <v/>
      </c>
    </row>
    <row r="248" spans="1:16" x14ac:dyDescent="0.25">
      <c r="A248" t="s">
        <v>344</v>
      </c>
      <c r="B248" t="s">
        <v>443</v>
      </c>
      <c r="C248" t="e">
        <f t="shared" ca="1" si="6"/>
        <v>#VALUE!</v>
      </c>
      <c r="D248" t="e">
        <f t="shared" ca="1" si="7"/>
        <v>#VALUE!</v>
      </c>
      <c r="G248">
        <f>IF(ISBLANK('A-Initial report'!$C$17),'A-Initial report'!$C$18,'A-Initial report'!$C$17)</f>
        <v>0</v>
      </c>
      <c r="H248" t="s">
        <v>325</v>
      </c>
      <c r="I248" s="193" t="s">
        <v>401</v>
      </c>
      <c r="J248" s="193" t="s">
        <v>402</v>
      </c>
      <c r="K248" s="193" t="s">
        <v>380</v>
      </c>
      <c r="L248" t="s">
        <v>404</v>
      </c>
      <c r="P248" s="196" t="str">
        <f>IF(ISBLANK('B-Intermediate reports'!$C112)=TRUE,"",'B-Intermediate reports'!$C112)</f>
        <v/>
      </c>
    </row>
    <row r="249" spans="1:16" x14ac:dyDescent="0.25">
      <c r="A249" t="s">
        <v>344</v>
      </c>
      <c r="B249" t="s">
        <v>443</v>
      </c>
      <c r="C249" t="e">
        <f t="shared" ca="1" si="6"/>
        <v>#VALUE!</v>
      </c>
      <c r="D249" t="e">
        <f t="shared" ca="1" si="7"/>
        <v>#VALUE!</v>
      </c>
      <c r="G249">
        <f>IF(ISBLANK('A-Initial report'!$C$17),'A-Initial report'!$C$18,'A-Initial report'!$C$17)</f>
        <v>0</v>
      </c>
      <c r="H249" t="s">
        <v>325</v>
      </c>
      <c r="I249" s="193" t="s">
        <v>401</v>
      </c>
      <c r="J249" s="193" t="s">
        <v>402</v>
      </c>
      <c r="K249" s="193" t="s">
        <v>381</v>
      </c>
      <c r="L249" t="s">
        <v>404</v>
      </c>
      <c r="P249" s="196" t="str">
        <f>IF(ISBLANK('B-Intermediate reports'!$C113)=TRUE,"",'B-Intermediate reports'!$C113)</f>
        <v/>
      </c>
    </row>
    <row r="250" spans="1:16" x14ac:dyDescent="0.25">
      <c r="A250" t="s">
        <v>344</v>
      </c>
      <c r="B250" t="s">
        <v>443</v>
      </c>
      <c r="C250" t="e">
        <f t="shared" ca="1" si="6"/>
        <v>#VALUE!</v>
      </c>
      <c r="D250" t="e">
        <f t="shared" ca="1" si="7"/>
        <v>#VALUE!</v>
      </c>
      <c r="G250">
        <f>IF(ISBLANK('A-Initial report'!$C$17),'A-Initial report'!$C$18,'A-Initial report'!$C$17)</f>
        <v>0</v>
      </c>
      <c r="H250" t="s">
        <v>325</v>
      </c>
      <c r="I250" s="193" t="s">
        <v>401</v>
      </c>
      <c r="J250" s="193" t="s">
        <v>402</v>
      </c>
      <c r="K250" s="193" t="s">
        <v>382</v>
      </c>
      <c r="L250" t="s">
        <v>404</v>
      </c>
      <c r="P250" s="196" t="str">
        <f>IF(ISBLANK('B-Intermediate reports'!$C114)=TRUE,"",'B-Intermediate reports'!$C114)</f>
        <v/>
      </c>
    </row>
    <row r="251" spans="1:16" x14ac:dyDescent="0.25">
      <c r="A251" t="s">
        <v>344</v>
      </c>
      <c r="B251" t="s">
        <v>443</v>
      </c>
      <c r="C251" t="e">
        <f t="shared" ca="1" si="6"/>
        <v>#VALUE!</v>
      </c>
      <c r="D251" t="e">
        <f t="shared" ca="1" si="7"/>
        <v>#VALUE!</v>
      </c>
      <c r="G251">
        <f>IF(ISBLANK('A-Initial report'!$C$17),'A-Initial report'!$C$18,'A-Initial report'!$C$17)</f>
        <v>0</v>
      </c>
      <c r="H251" t="s">
        <v>325</v>
      </c>
      <c r="I251" s="193" t="s">
        <v>401</v>
      </c>
      <c r="J251" s="193" t="s">
        <v>402</v>
      </c>
      <c r="K251" s="193" t="s">
        <v>383</v>
      </c>
      <c r="L251" t="s">
        <v>404</v>
      </c>
      <c r="P251" s="196" t="str">
        <f>IF(ISBLANK('B-Intermediate reports'!$C115)=TRUE,"",'B-Intermediate reports'!$C115)</f>
        <v/>
      </c>
    </row>
    <row r="252" spans="1:16" x14ac:dyDescent="0.25">
      <c r="A252" t="s">
        <v>344</v>
      </c>
      <c r="B252" t="s">
        <v>443</v>
      </c>
      <c r="C252" t="e">
        <f t="shared" ca="1" si="6"/>
        <v>#VALUE!</v>
      </c>
      <c r="D252" t="e">
        <f t="shared" ca="1" si="7"/>
        <v>#VALUE!</v>
      </c>
      <c r="G252">
        <f>IF(ISBLANK('A-Initial report'!$C$17),'A-Initial report'!$C$18,'A-Initial report'!$C$17)</f>
        <v>0</v>
      </c>
      <c r="H252" t="s">
        <v>325</v>
      </c>
      <c r="I252" s="193" t="s">
        <v>401</v>
      </c>
      <c r="J252" s="193" t="s">
        <v>402</v>
      </c>
      <c r="K252" s="193" t="s">
        <v>384</v>
      </c>
      <c r="L252" t="s">
        <v>404</v>
      </c>
      <c r="P252" s="196" t="str">
        <f>IF(ISBLANK('B-Intermediate reports'!$C116)=TRUE,"",'B-Intermediate reports'!$C116)</f>
        <v/>
      </c>
    </row>
    <row r="253" spans="1:16" x14ac:dyDescent="0.25">
      <c r="A253" t="s">
        <v>344</v>
      </c>
      <c r="B253" t="s">
        <v>443</v>
      </c>
      <c r="C253" t="e">
        <f t="shared" ca="1" si="6"/>
        <v>#VALUE!</v>
      </c>
      <c r="D253" t="e">
        <f t="shared" ca="1" si="7"/>
        <v>#VALUE!</v>
      </c>
      <c r="G253">
        <f>IF(ISBLANK('A-Initial report'!$C$17),'A-Initial report'!$C$18,'A-Initial report'!$C$17)</f>
        <v>0</v>
      </c>
      <c r="H253" t="s">
        <v>325</v>
      </c>
      <c r="I253" s="193" t="s">
        <v>401</v>
      </c>
      <c r="J253" s="193" t="s">
        <v>402</v>
      </c>
      <c r="K253" s="193" t="s">
        <v>385</v>
      </c>
      <c r="L253" t="s">
        <v>404</v>
      </c>
      <c r="P253" s="196" t="str">
        <f>IF(ISBLANK('B-Intermediate reports'!$C117)=TRUE,"",'B-Intermediate reports'!$C117)</f>
        <v/>
      </c>
    </row>
    <row r="254" spans="1:16" x14ac:dyDescent="0.25">
      <c r="A254" t="s">
        <v>344</v>
      </c>
      <c r="B254" t="s">
        <v>443</v>
      </c>
      <c r="C254" t="e">
        <f t="shared" ca="1" si="6"/>
        <v>#VALUE!</v>
      </c>
      <c r="D254" t="e">
        <f t="shared" ca="1" si="7"/>
        <v>#VALUE!</v>
      </c>
      <c r="G254">
        <f>IF(ISBLANK('A-Initial report'!$C$17),'A-Initial report'!$C$18,'A-Initial report'!$C$17)</f>
        <v>0</v>
      </c>
      <c r="H254" t="s">
        <v>325</v>
      </c>
      <c r="I254" s="193" t="s">
        <v>401</v>
      </c>
      <c r="J254" s="193" t="s">
        <v>402</v>
      </c>
      <c r="K254" s="193" t="s">
        <v>386</v>
      </c>
      <c r="L254" t="s">
        <v>404</v>
      </c>
      <c r="P254" s="196" t="str">
        <f>IF(ISBLANK('B-Intermediate reports'!$C118)=TRUE,"",'B-Intermediate reports'!$C118)</f>
        <v/>
      </c>
    </row>
    <row r="255" spans="1:16" x14ac:dyDescent="0.25">
      <c r="A255" t="s">
        <v>344</v>
      </c>
      <c r="B255" t="s">
        <v>443</v>
      </c>
      <c r="C255" t="e">
        <f t="shared" ca="1" si="6"/>
        <v>#VALUE!</v>
      </c>
      <c r="D255" t="e">
        <f t="shared" ca="1" si="7"/>
        <v>#VALUE!</v>
      </c>
      <c r="G255">
        <f>IF(ISBLANK('A-Initial report'!$C$17),'A-Initial report'!$C$18,'A-Initial report'!$C$17)</f>
        <v>0</v>
      </c>
      <c r="H255" t="s">
        <v>325</v>
      </c>
      <c r="I255" s="193" t="s">
        <v>401</v>
      </c>
      <c r="J255" s="193" t="s">
        <v>402</v>
      </c>
      <c r="K255" s="193" t="s">
        <v>387</v>
      </c>
      <c r="L255" t="s">
        <v>404</v>
      </c>
      <c r="P255" s="196" t="str">
        <f>IF(ISBLANK('B-Intermediate reports'!$C119)=TRUE,"",'B-Intermediate reports'!$C119)</f>
        <v/>
      </c>
    </row>
    <row r="256" spans="1:16" x14ac:dyDescent="0.25">
      <c r="A256" t="s">
        <v>344</v>
      </c>
      <c r="B256" t="s">
        <v>443</v>
      </c>
      <c r="C256" t="e">
        <f t="shared" ca="1" si="6"/>
        <v>#VALUE!</v>
      </c>
      <c r="D256" t="e">
        <f t="shared" ca="1" si="7"/>
        <v>#VALUE!</v>
      </c>
      <c r="G256">
        <f>IF(ISBLANK('A-Initial report'!$C$17),'A-Initial report'!$C$18,'A-Initial report'!$C$17)</f>
        <v>0</v>
      </c>
      <c r="H256" t="s">
        <v>325</v>
      </c>
      <c r="I256" s="193" t="s">
        <v>401</v>
      </c>
      <c r="J256" s="193" t="s">
        <v>402</v>
      </c>
      <c r="K256" s="193" t="s">
        <v>367</v>
      </c>
      <c r="L256" t="s">
        <v>390</v>
      </c>
      <c r="P256" s="196" t="str">
        <f>IF(ISBLANK('B-Intermediate reports'!$E99)=TRUE,"",'B-Intermediate reports'!$E99)</f>
        <v/>
      </c>
    </row>
    <row r="257" spans="1:16" x14ac:dyDescent="0.25">
      <c r="A257" t="s">
        <v>344</v>
      </c>
      <c r="B257" t="s">
        <v>443</v>
      </c>
      <c r="C257" t="e">
        <f t="shared" ca="1" si="6"/>
        <v>#VALUE!</v>
      </c>
      <c r="D257" t="e">
        <f t="shared" ca="1" si="7"/>
        <v>#VALUE!</v>
      </c>
      <c r="G257">
        <f>IF(ISBLANK('A-Initial report'!$C$17),'A-Initial report'!$C$18,'A-Initial report'!$C$17)</f>
        <v>0</v>
      </c>
      <c r="H257" t="s">
        <v>325</v>
      </c>
      <c r="I257" s="193" t="s">
        <v>401</v>
      </c>
      <c r="J257" s="193" t="s">
        <v>402</v>
      </c>
      <c r="K257" s="193" t="s">
        <v>368</v>
      </c>
      <c r="L257" t="s">
        <v>390</v>
      </c>
      <c r="P257" s="196" t="str">
        <f>IF(ISBLANK('B-Intermediate reports'!$E100)=TRUE,"",'B-Intermediate reports'!$E100)</f>
        <v/>
      </c>
    </row>
    <row r="258" spans="1:16" x14ac:dyDescent="0.25">
      <c r="A258" t="s">
        <v>344</v>
      </c>
      <c r="B258" t="s">
        <v>443</v>
      </c>
      <c r="C258" t="e">
        <f t="shared" ca="1" si="6"/>
        <v>#VALUE!</v>
      </c>
      <c r="D258" t="e">
        <f t="shared" ca="1" si="7"/>
        <v>#VALUE!</v>
      </c>
      <c r="G258">
        <f>IF(ISBLANK('A-Initial report'!$C$17),'A-Initial report'!$C$18,'A-Initial report'!$C$17)</f>
        <v>0</v>
      </c>
      <c r="H258" t="s">
        <v>325</v>
      </c>
      <c r="I258" s="193" t="s">
        <v>401</v>
      </c>
      <c r="J258" s="193" t="s">
        <v>402</v>
      </c>
      <c r="K258" s="193" t="s">
        <v>369</v>
      </c>
      <c r="L258" t="s">
        <v>390</v>
      </c>
      <c r="P258" s="196" t="str">
        <f>IF(ISBLANK('B-Intermediate reports'!$E101)=TRUE,"",'B-Intermediate reports'!$E101)</f>
        <v/>
      </c>
    </row>
    <row r="259" spans="1:16" x14ac:dyDescent="0.25">
      <c r="A259" t="s">
        <v>344</v>
      </c>
      <c r="B259" t="s">
        <v>443</v>
      </c>
      <c r="C259" t="e">
        <f t="shared" ca="1" si="6"/>
        <v>#VALUE!</v>
      </c>
      <c r="D259" t="e">
        <f t="shared" ca="1" si="7"/>
        <v>#VALUE!</v>
      </c>
      <c r="G259">
        <f>IF(ISBLANK('A-Initial report'!$C$17),'A-Initial report'!$C$18,'A-Initial report'!$C$17)</f>
        <v>0</v>
      </c>
      <c r="H259" t="s">
        <v>325</v>
      </c>
      <c r="I259" s="193" t="s">
        <v>401</v>
      </c>
      <c r="J259" s="193" t="s">
        <v>402</v>
      </c>
      <c r="K259" s="193" t="s">
        <v>370</v>
      </c>
      <c r="L259" t="s">
        <v>390</v>
      </c>
      <c r="P259" s="196" t="str">
        <f>IF(ISBLANK('B-Intermediate reports'!$E102)=TRUE,"",'B-Intermediate reports'!$E102)</f>
        <v/>
      </c>
    </row>
    <row r="260" spans="1:16" x14ac:dyDescent="0.25">
      <c r="A260" t="s">
        <v>344</v>
      </c>
      <c r="B260" t="s">
        <v>443</v>
      </c>
      <c r="C260" t="e">
        <f t="shared" ref="C260:C325" ca="1" si="8">LEFT(REPLACE(LEFT(CELL("filename",$A$1),FIND("]",CELL("filename",$A$1))-1),1,FIND("[",CELL("filename",$A$1)),""),FIND("_",REPLACE(LEFT(CELL("filename",$A$1),FIND("]",CELL("filename",$A$1))-1),1,FIND("[",CELL("filename",$A$1)),""))-1)</f>
        <v>#VALUE!</v>
      </c>
      <c r="D260" t="e">
        <f t="shared" ref="D260:D325" ca="1" si="9">MID(MID(CELL("filename",$A$1),FIND("[",CELL("filename",$A$1))+1,FIND(".",CELL("filename",$A$1))-1-FIND("[",CELL("filename",$A$1))), FIND("_", MID(CELL("filename",$A$1),FIND("[",CELL("filename",$A$1))+1,FIND(".",CELL("filename",$A$1))-1-FIND("[",CELL("filename",$A$1))), 1)+1,  FIND("_", MID(CELL("filename",$A$1),FIND("[",CELL("filename",$A$1))+1,FIND(".",CELL("filename",$A$1))-1-FIND("[",CELL("filename",$A$1))), FIND("_", MID(CELL("filename",$A$1),FIND("[",CELL("filename",$A$1))+1,FIND(".",CELL("filename",$A$1))-1-FIND("[",CELL("filename",$A$1))), 1)+1) - FIND("_", MID(CELL("filename",$A$1),FIND("[",CELL("filename",$A$1))+1,FIND(".",CELL("filename",$A$1))-1-FIND("[",CELL("filename",$A$1))), 1) -1 )</f>
        <v>#VALUE!</v>
      </c>
      <c r="G260">
        <f>IF(ISBLANK('A-Initial report'!$C$17),'A-Initial report'!$C$18,'A-Initial report'!$C$17)</f>
        <v>0</v>
      </c>
      <c r="H260" t="s">
        <v>325</v>
      </c>
      <c r="I260" s="193" t="s">
        <v>401</v>
      </c>
      <c r="J260" s="193" t="s">
        <v>402</v>
      </c>
      <c r="K260" s="193" t="s">
        <v>371</v>
      </c>
      <c r="L260" t="s">
        <v>390</v>
      </c>
      <c r="P260" s="196" t="str">
        <f>IF(ISBLANK('B-Intermediate reports'!$E103)=TRUE,"",'B-Intermediate reports'!$E103)</f>
        <v/>
      </c>
    </row>
    <row r="261" spans="1:16" x14ac:dyDescent="0.25">
      <c r="A261" t="s">
        <v>344</v>
      </c>
      <c r="B261" t="s">
        <v>443</v>
      </c>
      <c r="C261" t="e">
        <f t="shared" ca="1" si="8"/>
        <v>#VALUE!</v>
      </c>
      <c r="D261" t="e">
        <f t="shared" ca="1" si="9"/>
        <v>#VALUE!</v>
      </c>
      <c r="G261">
        <f>IF(ISBLANK('A-Initial report'!$C$17),'A-Initial report'!$C$18,'A-Initial report'!$C$17)</f>
        <v>0</v>
      </c>
      <c r="H261" t="s">
        <v>325</v>
      </c>
      <c r="I261" s="193" t="s">
        <v>401</v>
      </c>
      <c r="J261" s="193" t="s">
        <v>402</v>
      </c>
      <c r="K261" s="193" t="s">
        <v>372</v>
      </c>
      <c r="L261" t="s">
        <v>390</v>
      </c>
      <c r="P261" s="196" t="str">
        <f>IF(ISBLANK('B-Intermediate reports'!$E104)=TRUE,"",'B-Intermediate reports'!$E104)</f>
        <v/>
      </c>
    </row>
    <row r="262" spans="1:16" x14ac:dyDescent="0.25">
      <c r="A262" t="s">
        <v>344</v>
      </c>
      <c r="B262" t="s">
        <v>443</v>
      </c>
      <c r="C262" t="e">
        <f t="shared" ca="1" si="8"/>
        <v>#VALUE!</v>
      </c>
      <c r="D262" t="e">
        <f t="shared" ca="1" si="9"/>
        <v>#VALUE!</v>
      </c>
      <c r="G262">
        <f>IF(ISBLANK('A-Initial report'!$C$17),'A-Initial report'!$C$18,'A-Initial report'!$C$17)</f>
        <v>0</v>
      </c>
      <c r="H262" t="s">
        <v>325</v>
      </c>
      <c r="I262" s="193" t="s">
        <v>401</v>
      </c>
      <c r="J262" s="193" t="s">
        <v>402</v>
      </c>
      <c r="K262" s="193" t="s">
        <v>373</v>
      </c>
      <c r="L262" t="s">
        <v>390</v>
      </c>
      <c r="P262" s="196" t="str">
        <f>IF(ISBLANK('B-Intermediate reports'!$E105)=TRUE,"",'B-Intermediate reports'!$E105)</f>
        <v/>
      </c>
    </row>
    <row r="263" spans="1:16" x14ac:dyDescent="0.25">
      <c r="A263" t="s">
        <v>344</v>
      </c>
      <c r="B263" t="s">
        <v>443</v>
      </c>
      <c r="C263" t="e">
        <f t="shared" ca="1" si="8"/>
        <v>#VALUE!</v>
      </c>
      <c r="D263" t="e">
        <f t="shared" ca="1" si="9"/>
        <v>#VALUE!</v>
      </c>
      <c r="G263">
        <f>IF(ISBLANK('A-Initial report'!$C$17),'A-Initial report'!$C$18,'A-Initial report'!$C$17)</f>
        <v>0</v>
      </c>
      <c r="H263" t="s">
        <v>325</v>
      </c>
      <c r="I263" s="193" t="s">
        <v>401</v>
      </c>
      <c r="J263" s="193" t="s">
        <v>402</v>
      </c>
      <c r="K263" s="193" t="s">
        <v>374</v>
      </c>
      <c r="L263" t="s">
        <v>390</v>
      </c>
      <c r="P263" s="196" t="str">
        <f>IF(ISBLANK('B-Intermediate reports'!$E106)=TRUE,"",'B-Intermediate reports'!$E106)</f>
        <v/>
      </c>
    </row>
    <row r="264" spans="1:16" x14ac:dyDescent="0.25">
      <c r="A264" t="s">
        <v>344</v>
      </c>
      <c r="B264" t="s">
        <v>443</v>
      </c>
      <c r="C264" t="e">
        <f t="shared" ca="1" si="8"/>
        <v>#VALUE!</v>
      </c>
      <c r="D264" t="e">
        <f t="shared" ca="1" si="9"/>
        <v>#VALUE!</v>
      </c>
      <c r="G264">
        <f>IF(ISBLANK('A-Initial report'!$C$17),'A-Initial report'!$C$18,'A-Initial report'!$C$17)</f>
        <v>0</v>
      </c>
      <c r="H264" t="s">
        <v>325</v>
      </c>
      <c r="I264" s="193" t="s">
        <v>401</v>
      </c>
      <c r="J264" s="193" t="s">
        <v>402</v>
      </c>
      <c r="K264" s="193" t="s">
        <v>375</v>
      </c>
      <c r="L264" t="s">
        <v>390</v>
      </c>
      <c r="P264" s="196" t="str">
        <f>IF(ISBLANK('B-Intermediate reports'!$E107)=TRUE,"",'B-Intermediate reports'!$E107)</f>
        <v/>
      </c>
    </row>
    <row r="265" spans="1:16" x14ac:dyDescent="0.25">
      <c r="A265" t="s">
        <v>344</v>
      </c>
      <c r="B265" t="s">
        <v>443</v>
      </c>
      <c r="C265" t="e">
        <f t="shared" ca="1" si="8"/>
        <v>#VALUE!</v>
      </c>
      <c r="D265" t="e">
        <f t="shared" ca="1" si="9"/>
        <v>#VALUE!</v>
      </c>
      <c r="G265">
        <f>IF(ISBLANK('A-Initial report'!$C$17),'A-Initial report'!$C$18,'A-Initial report'!$C$17)</f>
        <v>0</v>
      </c>
      <c r="H265" t="s">
        <v>325</v>
      </c>
      <c r="I265" s="193" t="s">
        <v>401</v>
      </c>
      <c r="J265" s="193" t="s">
        <v>402</v>
      </c>
      <c r="K265" s="193" t="s">
        <v>376</v>
      </c>
      <c r="L265" t="s">
        <v>390</v>
      </c>
      <c r="P265" s="196" t="str">
        <f>IF(ISBLANK('B-Intermediate reports'!$E108)=TRUE,"",'B-Intermediate reports'!$E108)</f>
        <v/>
      </c>
    </row>
    <row r="266" spans="1:16" x14ac:dyDescent="0.25">
      <c r="A266" t="s">
        <v>344</v>
      </c>
      <c r="B266" t="s">
        <v>443</v>
      </c>
      <c r="C266" t="e">
        <f t="shared" ca="1" si="8"/>
        <v>#VALUE!</v>
      </c>
      <c r="D266" t="e">
        <f t="shared" ca="1" si="9"/>
        <v>#VALUE!</v>
      </c>
      <c r="G266">
        <f>IF(ISBLANK('A-Initial report'!$C$17),'A-Initial report'!$C$18,'A-Initial report'!$C$17)</f>
        <v>0</v>
      </c>
      <c r="H266" t="s">
        <v>325</v>
      </c>
      <c r="I266" s="193" t="s">
        <v>401</v>
      </c>
      <c r="J266" s="193" t="s">
        <v>402</v>
      </c>
      <c r="K266" s="193" t="s">
        <v>377</v>
      </c>
      <c r="L266" t="s">
        <v>390</v>
      </c>
      <c r="P266" s="196" t="str">
        <f>IF(ISBLANK('B-Intermediate reports'!$E109)=TRUE,"",'B-Intermediate reports'!$E109)</f>
        <v/>
      </c>
    </row>
    <row r="267" spans="1:16" x14ac:dyDescent="0.25">
      <c r="A267" t="s">
        <v>344</v>
      </c>
      <c r="B267" t="s">
        <v>443</v>
      </c>
      <c r="C267" t="e">
        <f t="shared" ca="1" si="8"/>
        <v>#VALUE!</v>
      </c>
      <c r="D267" t="e">
        <f t="shared" ca="1" si="9"/>
        <v>#VALUE!</v>
      </c>
      <c r="G267">
        <f>IF(ISBLANK('A-Initial report'!$C$17),'A-Initial report'!$C$18,'A-Initial report'!$C$17)</f>
        <v>0</v>
      </c>
      <c r="H267" t="s">
        <v>325</v>
      </c>
      <c r="I267" s="193" t="s">
        <v>401</v>
      </c>
      <c r="J267" s="193" t="s">
        <v>402</v>
      </c>
      <c r="K267" s="193" t="s">
        <v>378</v>
      </c>
      <c r="L267" t="s">
        <v>390</v>
      </c>
      <c r="P267" s="196" t="str">
        <f>IF(ISBLANK('B-Intermediate reports'!$E110)=TRUE,"",'B-Intermediate reports'!$E110)</f>
        <v/>
      </c>
    </row>
    <row r="268" spans="1:16" x14ac:dyDescent="0.25">
      <c r="A268" t="s">
        <v>344</v>
      </c>
      <c r="B268" t="s">
        <v>443</v>
      </c>
      <c r="C268" t="e">
        <f t="shared" ca="1" si="8"/>
        <v>#VALUE!</v>
      </c>
      <c r="D268" t="e">
        <f t="shared" ca="1" si="9"/>
        <v>#VALUE!</v>
      </c>
      <c r="G268">
        <f>IF(ISBLANK('A-Initial report'!$C$17),'A-Initial report'!$C$18,'A-Initial report'!$C$17)</f>
        <v>0</v>
      </c>
      <c r="H268" t="s">
        <v>325</v>
      </c>
      <c r="I268" s="193" t="s">
        <v>401</v>
      </c>
      <c r="J268" s="193" t="s">
        <v>402</v>
      </c>
      <c r="K268" s="193" t="s">
        <v>379</v>
      </c>
      <c r="L268" t="s">
        <v>390</v>
      </c>
      <c r="P268" s="196" t="str">
        <f>IF(ISBLANK('B-Intermediate reports'!$E111)=TRUE,"",'B-Intermediate reports'!$E111)</f>
        <v/>
      </c>
    </row>
    <row r="269" spans="1:16" x14ac:dyDescent="0.25">
      <c r="A269" t="s">
        <v>344</v>
      </c>
      <c r="B269" t="s">
        <v>443</v>
      </c>
      <c r="C269" t="e">
        <f t="shared" ca="1" si="8"/>
        <v>#VALUE!</v>
      </c>
      <c r="D269" t="e">
        <f t="shared" ca="1" si="9"/>
        <v>#VALUE!</v>
      </c>
      <c r="G269">
        <f>IF(ISBLANK('A-Initial report'!$C$17),'A-Initial report'!$C$18,'A-Initial report'!$C$17)</f>
        <v>0</v>
      </c>
      <c r="H269" t="s">
        <v>325</v>
      </c>
      <c r="I269" s="193" t="s">
        <v>401</v>
      </c>
      <c r="J269" s="193" t="s">
        <v>402</v>
      </c>
      <c r="K269" s="193" t="s">
        <v>380</v>
      </c>
      <c r="L269" t="s">
        <v>390</v>
      </c>
      <c r="P269" s="196" t="str">
        <f>IF(ISBLANK('B-Intermediate reports'!$E112)=TRUE,"",'B-Intermediate reports'!$E112)</f>
        <v/>
      </c>
    </row>
    <row r="270" spans="1:16" x14ac:dyDescent="0.25">
      <c r="A270" t="s">
        <v>344</v>
      </c>
      <c r="B270" t="s">
        <v>443</v>
      </c>
      <c r="C270" t="e">
        <f t="shared" ca="1" si="8"/>
        <v>#VALUE!</v>
      </c>
      <c r="D270" t="e">
        <f t="shared" ca="1" si="9"/>
        <v>#VALUE!</v>
      </c>
      <c r="G270">
        <f>IF(ISBLANK('A-Initial report'!$C$17),'A-Initial report'!$C$18,'A-Initial report'!$C$17)</f>
        <v>0</v>
      </c>
      <c r="H270" t="s">
        <v>325</v>
      </c>
      <c r="I270" s="193" t="s">
        <v>401</v>
      </c>
      <c r="J270" s="193" t="s">
        <v>402</v>
      </c>
      <c r="K270" s="193" t="s">
        <v>381</v>
      </c>
      <c r="L270" t="s">
        <v>390</v>
      </c>
      <c r="P270" s="196" t="str">
        <f>IF(ISBLANK('B-Intermediate reports'!$E113)=TRUE,"",'B-Intermediate reports'!$E113)</f>
        <v/>
      </c>
    </row>
    <row r="271" spans="1:16" x14ac:dyDescent="0.25">
      <c r="A271" t="s">
        <v>344</v>
      </c>
      <c r="B271" t="s">
        <v>443</v>
      </c>
      <c r="C271" t="e">
        <f t="shared" ca="1" si="8"/>
        <v>#VALUE!</v>
      </c>
      <c r="D271" t="e">
        <f t="shared" ca="1" si="9"/>
        <v>#VALUE!</v>
      </c>
      <c r="G271">
        <f>IF(ISBLANK('A-Initial report'!$C$17),'A-Initial report'!$C$18,'A-Initial report'!$C$17)</f>
        <v>0</v>
      </c>
      <c r="H271" t="s">
        <v>325</v>
      </c>
      <c r="I271" s="193" t="s">
        <v>401</v>
      </c>
      <c r="J271" s="193" t="s">
        <v>402</v>
      </c>
      <c r="K271" s="193" t="s">
        <v>382</v>
      </c>
      <c r="L271" t="s">
        <v>390</v>
      </c>
      <c r="P271" s="196" t="str">
        <f>IF(ISBLANK('B-Intermediate reports'!$E114)=TRUE,"",'B-Intermediate reports'!$E114)</f>
        <v/>
      </c>
    </row>
    <row r="272" spans="1:16" x14ac:dyDescent="0.25">
      <c r="A272" t="s">
        <v>344</v>
      </c>
      <c r="B272" t="s">
        <v>443</v>
      </c>
      <c r="C272" t="e">
        <f t="shared" ca="1" si="8"/>
        <v>#VALUE!</v>
      </c>
      <c r="D272" t="e">
        <f t="shared" ca="1" si="9"/>
        <v>#VALUE!</v>
      </c>
      <c r="G272">
        <f>IF(ISBLANK('A-Initial report'!$C$17),'A-Initial report'!$C$18,'A-Initial report'!$C$17)</f>
        <v>0</v>
      </c>
      <c r="H272" t="s">
        <v>325</v>
      </c>
      <c r="I272" s="193" t="s">
        <v>401</v>
      </c>
      <c r="J272" s="193" t="s">
        <v>402</v>
      </c>
      <c r="K272" s="193" t="s">
        <v>383</v>
      </c>
      <c r="L272" t="s">
        <v>390</v>
      </c>
      <c r="P272" s="196" t="str">
        <f>IF(ISBLANK('B-Intermediate reports'!$E115)=TRUE,"",'B-Intermediate reports'!$E115)</f>
        <v/>
      </c>
    </row>
    <row r="273" spans="1:20" x14ac:dyDescent="0.25">
      <c r="A273" t="s">
        <v>344</v>
      </c>
      <c r="B273" t="s">
        <v>443</v>
      </c>
      <c r="C273" t="e">
        <f t="shared" ca="1" si="8"/>
        <v>#VALUE!</v>
      </c>
      <c r="D273" t="e">
        <f t="shared" ca="1" si="9"/>
        <v>#VALUE!</v>
      </c>
      <c r="G273">
        <f>IF(ISBLANK('A-Initial report'!$C$17),'A-Initial report'!$C$18,'A-Initial report'!$C$17)</f>
        <v>0</v>
      </c>
      <c r="H273" t="s">
        <v>325</v>
      </c>
      <c r="I273" s="193" t="s">
        <v>401</v>
      </c>
      <c r="J273" s="193" t="s">
        <v>402</v>
      </c>
      <c r="K273" s="193" t="s">
        <v>384</v>
      </c>
      <c r="L273" t="s">
        <v>390</v>
      </c>
      <c r="P273" s="196" t="str">
        <f>IF(ISBLANK('B-Intermediate reports'!$E116)=TRUE,"",'B-Intermediate reports'!$E116)</f>
        <v/>
      </c>
    </row>
    <row r="274" spans="1:20" x14ac:dyDescent="0.25">
      <c r="A274" t="s">
        <v>344</v>
      </c>
      <c r="B274" t="s">
        <v>443</v>
      </c>
      <c r="C274" t="e">
        <f t="shared" ca="1" si="8"/>
        <v>#VALUE!</v>
      </c>
      <c r="D274" t="e">
        <f t="shared" ca="1" si="9"/>
        <v>#VALUE!</v>
      </c>
      <c r="G274">
        <f>IF(ISBLANK('A-Initial report'!$C$17),'A-Initial report'!$C$18,'A-Initial report'!$C$17)</f>
        <v>0</v>
      </c>
      <c r="H274" t="s">
        <v>325</v>
      </c>
      <c r="I274" s="193" t="s">
        <v>401</v>
      </c>
      <c r="J274" s="193" t="s">
        <v>402</v>
      </c>
      <c r="K274" s="193" t="s">
        <v>385</v>
      </c>
      <c r="L274" t="s">
        <v>390</v>
      </c>
      <c r="P274" s="196" t="str">
        <f>IF(ISBLANK('B-Intermediate reports'!$E117)=TRUE,"",'B-Intermediate reports'!$E117)</f>
        <v/>
      </c>
    </row>
    <row r="275" spans="1:20" x14ac:dyDescent="0.25">
      <c r="A275" t="s">
        <v>344</v>
      </c>
      <c r="B275" t="s">
        <v>443</v>
      </c>
      <c r="C275" t="e">
        <f t="shared" ca="1" si="8"/>
        <v>#VALUE!</v>
      </c>
      <c r="D275" t="e">
        <f t="shared" ca="1" si="9"/>
        <v>#VALUE!</v>
      </c>
      <c r="G275">
        <f>IF(ISBLANK('A-Initial report'!$C$17),'A-Initial report'!$C$18,'A-Initial report'!$C$17)</f>
        <v>0</v>
      </c>
      <c r="H275" t="s">
        <v>325</v>
      </c>
      <c r="I275" s="193" t="s">
        <v>401</v>
      </c>
      <c r="J275" s="193" t="s">
        <v>402</v>
      </c>
      <c r="K275" s="193" t="s">
        <v>386</v>
      </c>
      <c r="L275" t="s">
        <v>390</v>
      </c>
      <c r="P275" s="196" t="str">
        <f>IF(ISBLANK('B-Intermediate reports'!$E118)=TRUE,"",'B-Intermediate reports'!$E118)</f>
        <v/>
      </c>
    </row>
    <row r="276" spans="1:20" x14ac:dyDescent="0.25">
      <c r="A276" t="s">
        <v>344</v>
      </c>
      <c r="B276" t="s">
        <v>443</v>
      </c>
      <c r="C276" t="e">
        <f t="shared" ca="1" si="8"/>
        <v>#VALUE!</v>
      </c>
      <c r="D276" t="e">
        <f t="shared" ca="1" si="9"/>
        <v>#VALUE!</v>
      </c>
      <c r="G276">
        <f>IF(ISBLANK('A-Initial report'!$C$17),'A-Initial report'!$C$18,'A-Initial report'!$C$17)</f>
        <v>0</v>
      </c>
      <c r="H276" t="s">
        <v>325</v>
      </c>
      <c r="I276" s="193" t="s">
        <v>401</v>
      </c>
      <c r="J276" s="193" t="s">
        <v>402</v>
      </c>
      <c r="K276" s="193" t="s">
        <v>387</v>
      </c>
      <c r="L276" t="s">
        <v>390</v>
      </c>
      <c r="P276" s="196" t="str">
        <f>IF(ISBLANK('B-Intermediate reports'!$E119)=TRUE,"",'B-Intermediate reports'!$E119)</f>
        <v/>
      </c>
    </row>
    <row r="277" spans="1:20" x14ac:dyDescent="0.25">
      <c r="A277" t="s">
        <v>344</v>
      </c>
      <c r="B277" t="s">
        <v>443</v>
      </c>
      <c r="C277" t="e">
        <f t="shared" ca="1" si="8"/>
        <v>#VALUE!</v>
      </c>
      <c r="D277" t="e">
        <f t="shared" ca="1" si="9"/>
        <v>#VALUE!</v>
      </c>
      <c r="G277">
        <f>IF(ISBLANK('A-Initial report'!$C$17),'A-Initial report'!$C$18,'A-Initial report'!$C$17)</f>
        <v>0</v>
      </c>
      <c r="H277" t="s">
        <v>326</v>
      </c>
      <c r="I277" s="193" t="s">
        <v>323</v>
      </c>
      <c r="J277" s="193" t="s">
        <v>79</v>
      </c>
      <c r="K277" s="193" t="s">
        <v>79</v>
      </c>
      <c r="L277" t="s">
        <v>361</v>
      </c>
      <c r="P277" s="196" t="str">
        <f>IF(Results!$S277=TRUE,$K277,"")</f>
        <v/>
      </c>
      <c r="S277" t="b">
        <v>0</v>
      </c>
    </row>
    <row r="278" spans="1:20" x14ac:dyDescent="0.25">
      <c r="A278" t="s">
        <v>344</v>
      </c>
      <c r="B278" t="s">
        <v>443</v>
      </c>
      <c r="C278" t="e">
        <f t="shared" ca="1" si="8"/>
        <v>#VALUE!</v>
      </c>
      <c r="D278" t="e">
        <f t="shared" ca="1" si="9"/>
        <v>#VALUE!</v>
      </c>
      <c r="G278">
        <f>IF(ISBLANK('A-Initial report'!$C$17),'A-Initial report'!$C$18,'A-Initial report'!$C$17)</f>
        <v>0</v>
      </c>
      <c r="H278" t="s">
        <v>326</v>
      </c>
      <c r="I278" s="193" t="s">
        <v>323</v>
      </c>
      <c r="J278" s="203" t="s">
        <v>304</v>
      </c>
      <c r="K278" s="203" t="s">
        <v>304</v>
      </c>
      <c r="L278" t="s">
        <v>361</v>
      </c>
      <c r="P278" s="196" t="str">
        <f>IF(Results!$S278=TRUE,$K278,"")</f>
        <v/>
      </c>
      <c r="S278" t="b">
        <v>0</v>
      </c>
    </row>
    <row r="279" spans="1:20" x14ac:dyDescent="0.25">
      <c r="A279" t="s">
        <v>344</v>
      </c>
      <c r="B279" t="s">
        <v>443</v>
      </c>
      <c r="C279" t="e">
        <f t="shared" ca="1" si="8"/>
        <v>#VALUE!</v>
      </c>
      <c r="D279" t="e">
        <f t="shared" ca="1" si="9"/>
        <v>#VALUE!</v>
      </c>
      <c r="G279">
        <f>IF(ISBLANK('A-Initial report'!$C$17),'A-Initial report'!$C$18,'A-Initial report'!$C$17)</f>
        <v>0</v>
      </c>
      <c r="H279" t="s">
        <v>326</v>
      </c>
      <c r="I279" s="205" t="s">
        <v>323</v>
      </c>
      <c r="J279" s="203" t="s">
        <v>304</v>
      </c>
      <c r="K279" s="203" t="s">
        <v>304</v>
      </c>
      <c r="L279" t="s">
        <v>309</v>
      </c>
      <c r="P279" s="196" t="str">
        <f>IF(ISBLANK('C-Final report-no major rec'!$C6)=TRUE,"",'C-Final report-no major rec'!$C6)</f>
        <v/>
      </c>
    </row>
    <row r="280" spans="1:20" x14ac:dyDescent="0.25">
      <c r="A280" t="s">
        <v>344</v>
      </c>
      <c r="B280" t="s">
        <v>443</v>
      </c>
      <c r="C280" t="e">
        <f t="shared" ca="1" si="8"/>
        <v>#VALUE!</v>
      </c>
      <c r="D280" t="e">
        <f t="shared" ca="1" si="9"/>
        <v>#VALUE!</v>
      </c>
      <c r="G280">
        <f>IF(ISBLANK('A-Initial report'!$C$17),'A-Initial report'!$C$18,'A-Initial report'!$C$17)</f>
        <v>0</v>
      </c>
      <c r="H280" t="s">
        <v>326</v>
      </c>
      <c r="I280" s="205" t="s">
        <v>323</v>
      </c>
      <c r="J280" s="203" t="s">
        <v>366</v>
      </c>
      <c r="K280" s="203" t="s">
        <v>366</v>
      </c>
      <c r="L280" s="203" t="s">
        <v>361</v>
      </c>
      <c r="M280" s="194" t="str">
        <f>IF(OR(ISBLANK('C-Final report-no major rec'!$C11)=TRUE,'C-Final report-no major rec'!$C11="DD/MM/YYYY"),"",CONCATENATE(TEXT('C-Final report-no major rec'!$C11,"yyyymmdd")," ",TEXT('C-Final report-no major rec'!$H11,"hh:mm:ss")))</f>
        <v/>
      </c>
    </row>
    <row r="281" spans="1:20" x14ac:dyDescent="0.25">
      <c r="A281" t="s">
        <v>344</v>
      </c>
      <c r="B281" t="s">
        <v>443</v>
      </c>
      <c r="C281" t="e">
        <f t="shared" ca="1" si="8"/>
        <v>#VALUE!</v>
      </c>
      <c r="D281" t="e">
        <f t="shared" ca="1" si="9"/>
        <v>#VALUE!</v>
      </c>
      <c r="G281">
        <f>IF(ISBLANK('A-Initial report'!$C$17),'A-Initial report'!$C$18,'A-Initial report'!$C$17)</f>
        <v>0</v>
      </c>
      <c r="H281" t="s">
        <v>326</v>
      </c>
      <c r="I281" s="205" t="s">
        <v>323</v>
      </c>
      <c r="J281" s="203" t="s">
        <v>365</v>
      </c>
      <c r="K281" s="203" t="s">
        <v>365</v>
      </c>
      <c r="L281" s="203" t="s">
        <v>361</v>
      </c>
      <c r="P281" s="196" t="str">
        <f>IF(ISBLANK('C-Final report-no major rec'!$C12)=TRUE,"",'C-Final report-no major rec'!$C12)</f>
        <v/>
      </c>
    </row>
    <row r="282" spans="1:20" x14ac:dyDescent="0.25">
      <c r="A282" t="s">
        <v>344</v>
      </c>
      <c r="B282" t="s">
        <v>443</v>
      </c>
      <c r="C282" t="e">
        <f t="shared" ca="1" si="8"/>
        <v>#VALUE!</v>
      </c>
      <c r="D282" t="e">
        <f t="shared" ca="1" si="9"/>
        <v>#VALUE!</v>
      </c>
      <c r="G282">
        <f>IF(ISBLANK('A-Initial report'!$C$17),'A-Initial report'!$C$18,'A-Initial report'!$C$17)</f>
        <v>0</v>
      </c>
      <c r="H282" t="s">
        <v>326</v>
      </c>
      <c r="I282" t="s">
        <v>437</v>
      </c>
      <c r="J282" t="s">
        <v>425</v>
      </c>
      <c r="K282" t="s">
        <v>425</v>
      </c>
      <c r="L282" t="s">
        <v>361</v>
      </c>
      <c r="P282" s="196" t="str">
        <f>IF(ISBLANK('C-Final report-no major rec'!$C19)=TRUE,"",'C-Final report-no major rec'!$C19)</f>
        <v/>
      </c>
    </row>
    <row r="283" spans="1:20" x14ac:dyDescent="0.25">
      <c r="A283" t="s">
        <v>344</v>
      </c>
      <c r="B283" t="s">
        <v>443</v>
      </c>
      <c r="C283" t="e">
        <f t="shared" ca="1" si="8"/>
        <v>#VALUE!</v>
      </c>
      <c r="D283" t="e">
        <f t="shared" ca="1" si="9"/>
        <v>#VALUE!</v>
      </c>
      <c r="G283">
        <f>IF(ISBLANK('A-Initial report'!$C$17),'A-Initial report'!$C$18,'A-Initial report'!$C$17)</f>
        <v>0</v>
      </c>
      <c r="H283" t="s">
        <v>326</v>
      </c>
      <c r="I283" t="s">
        <v>437</v>
      </c>
      <c r="J283" t="s">
        <v>96</v>
      </c>
      <c r="K283" t="s">
        <v>96</v>
      </c>
      <c r="L283" t="s">
        <v>361</v>
      </c>
      <c r="M283" s="194" t="str">
        <f>IF(OR(ISBLANK('C-Final report-no major rec'!$C20)=TRUE,'C-Final report-no major rec'!$C20="DD/MM/YYYY HH:MM"),"",TEXT('C-Final report-no major rec'!$C20, "yyyymmdd hh:mm:ss"))</f>
        <v/>
      </c>
    </row>
    <row r="284" spans="1:20" s="203" customFormat="1" x14ac:dyDescent="0.25">
      <c r="A284" s="203" t="s">
        <v>344</v>
      </c>
      <c r="B284" t="s">
        <v>443</v>
      </c>
      <c r="C284" s="203" t="e">
        <f t="shared" ca="1" si="8"/>
        <v>#VALUE!</v>
      </c>
      <c r="D284" s="203" t="e">
        <f t="shared" ca="1" si="9"/>
        <v>#VALUE!</v>
      </c>
      <c r="G284" s="203">
        <f>IF(ISBLANK('A-Initial report'!$C$17),'A-Initial report'!$C$18,'A-Initial report'!$C$17)</f>
        <v>0</v>
      </c>
      <c r="H284" s="203" t="s">
        <v>326</v>
      </c>
      <c r="I284" t="s">
        <v>437</v>
      </c>
      <c r="J284" s="205" t="s">
        <v>441</v>
      </c>
      <c r="K284" s="203" t="s">
        <v>0</v>
      </c>
      <c r="L284" s="203" t="s">
        <v>361</v>
      </c>
      <c r="M284" s="208"/>
      <c r="N284" s="208"/>
      <c r="O284" s="204"/>
      <c r="Q284" s="203" t="str">
        <f>IF(Results!$S284=TRUE,1,"")</f>
        <v/>
      </c>
      <c r="S284" s="203" t="b">
        <v>0</v>
      </c>
      <c r="T284" s="209"/>
    </row>
    <row r="285" spans="1:20" s="203" customFormat="1" x14ac:dyDescent="0.25">
      <c r="A285" s="203" t="s">
        <v>344</v>
      </c>
      <c r="B285" t="s">
        <v>443</v>
      </c>
      <c r="C285" s="203" t="e">
        <f t="shared" ca="1" si="8"/>
        <v>#VALUE!</v>
      </c>
      <c r="D285" s="203" t="e">
        <f t="shared" ca="1" si="9"/>
        <v>#VALUE!</v>
      </c>
      <c r="G285" s="203">
        <f>IF(ISBLANK('A-Initial report'!$C$17),'A-Initial report'!$C$18,'A-Initial report'!$C$17)</f>
        <v>0</v>
      </c>
      <c r="H285" s="203" t="s">
        <v>326</v>
      </c>
      <c r="I285" t="s">
        <v>437</v>
      </c>
      <c r="J285" s="205" t="s">
        <v>441</v>
      </c>
      <c r="K285" s="203" t="s">
        <v>1</v>
      </c>
      <c r="L285" s="203" t="s">
        <v>361</v>
      </c>
      <c r="M285" s="208"/>
      <c r="N285" s="208"/>
      <c r="O285" s="204"/>
      <c r="Q285" s="203" t="str">
        <f>IF(Results!$S285=TRUE,1,"")</f>
        <v/>
      </c>
      <c r="S285" s="203" t="b">
        <v>0</v>
      </c>
      <c r="T285" s="209"/>
    </row>
    <row r="286" spans="1:20" s="203" customFormat="1" x14ac:dyDescent="0.25">
      <c r="A286" s="203" t="s">
        <v>344</v>
      </c>
      <c r="B286" t="s">
        <v>443</v>
      </c>
      <c r="C286" s="203" t="e">
        <f t="shared" ca="1" si="8"/>
        <v>#VALUE!</v>
      </c>
      <c r="D286" s="203" t="e">
        <f t="shared" ca="1" si="9"/>
        <v>#VALUE!</v>
      </c>
      <c r="G286" s="203">
        <f>IF(ISBLANK('A-Initial report'!$C$17),'A-Initial report'!$C$18,'A-Initial report'!$C$17)</f>
        <v>0</v>
      </c>
      <c r="H286" s="203" t="s">
        <v>326</v>
      </c>
      <c r="I286" t="s">
        <v>437</v>
      </c>
      <c r="J286" s="205" t="s">
        <v>441</v>
      </c>
      <c r="K286" s="203" t="s">
        <v>0</v>
      </c>
      <c r="L286" s="203" t="s">
        <v>309</v>
      </c>
      <c r="M286" s="208"/>
      <c r="N286" s="208"/>
      <c r="O286" s="204"/>
      <c r="P286" s="204" t="str">
        <f>IF(ISBLANK('C-Final report-no major rec'!$C22)=TRUE,"",'C-Final report-no major rec'!$C22)</f>
        <v/>
      </c>
      <c r="T286" s="209"/>
    </row>
    <row r="287" spans="1:20" x14ac:dyDescent="0.25">
      <c r="A287" t="s">
        <v>344</v>
      </c>
      <c r="B287" t="s">
        <v>443</v>
      </c>
      <c r="C287" t="e">
        <f t="shared" ca="1" si="8"/>
        <v>#VALUE!</v>
      </c>
      <c r="D287" t="e">
        <f t="shared" ca="1" si="9"/>
        <v>#VALUE!</v>
      </c>
      <c r="G287">
        <f>IF(ISBLANK('A-Initial report'!$C$17),'A-Initial report'!$C$18,'A-Initial report'!$C$17)</f>
        <v>0</v>
      </c>
      <c r="H287" t="s">
        <v>326</v>
      </c>
      <c r="I287" t="s">
        <v>438</v>
      </c>
      <c r="J287" t="s">
        <v>337</v>
      </c>
      <c r="K287" t="s">
        <v>337</v>
      </c>
      <c r="L287" t="s">
        <v>361</v>
      </c>
      <c r="P287" s="196" t="str">
        <f>IF(ISBLANK('C-Final report-no major rec'!$C24)=TRUE,"",'C-Final report-no major rec'!$C24)</f>
        <v/>
      </c>
    </row>
    <row r="288" spans="1:20" x14ac:dyDescent="0.25">
      <c r="A288" t="s">
        <v>344</v>
      </c>
      <c r="B288" t="s">
        <v>443</v>
      </c>
      <c r="C288" t="e">
        <f t="shared" ca="1" si="8"/>
        <v>#VALUE!</v>
      </c>
      <c r="D288" t="e">
        <f t="shared" ca="1" si="9"/>
        <v>#VALUE!</v>
      </c>
      <c r="G288">
        <f>IF(ISBLANK('A-Initial report'!$C$17),'A-Initial report'!$C$18,'A-Initial report'!$C$17)</f>
        <v>0</v>
      </c>
      <c r="H288" t="s">
        <v>326</v>
      </c>
      <c r="I288" t="s">
        <v>438</v>
      </c>
      <c r="J288" t="s">
        <v>338</v>
      </c>
      <c r="K288" t="s">
        <v>338</v>
      </c>
      <c r="L288" t="s">
        <v>361</v>
      </c>
      <c r="P288" s="196" t="str">
        <f>IF(ISBLANK('C-Final report-no major rec'!$C25)=TRUE,"",'C-Final report-no major rec'!$C25)</f>
        <v/>
      </c>
    </row>
    <row r="289" spans="1:20" s="203" customFormat="1" x14ac:dyDescent="0.25">
      <c r="A289" s="203" t="s">
        <v>344</v>
      </c>
      <c r="B289" t="s">
        <v>443</v>
      </c>
      <c r="C289" s="203" t="e">
        <f t="shared" ca="1" si="8"/>
        <v>#VALUE!</v>
      </c>
      <c r="D289" s="203" t="e">
        <f t="shared" ca="1" si="9"/>
        <v>#VALUE!</v>
      </c>
      <c r="G289" s="203">
        <f>IF(ISBLANK('A-Initial report'!$C$17),'A-Initial report'!$C$18,'A-Initial report'!$C$17)</f>
        <v>0</v>
      </c>
      <c r="H289" s="203" t="s">
        <v>326</v>
      </c>
      <c r="I289" s="203" t="s">
        <v>439</v>
      </c>
      <c r="J289" s="205" t="s">
        <v>426</v>
      </c>
      <c r="K289" s="203" t="s">
        <v>0</v>
      </c>
      <c r="L289" s="203" t="s">
        <v>361</v>
      </c>
      <c r="M289" s="208"/>
      <c r="N289" s="208"/>
      <c r="O289" s="204"/>
      <c r="P289" s="204"/>
      <c r="Q289" s="203" t="str">
        <f>IF(Results!$S289=TRUE,1,"")</f>
        <v/>
      </c>
      <c r="S289" s="203" t="b">
        <v>0</v>
      </c>
      <c r="T289" s="209"/>
    </row>
    <row r="290" spans="1:20" s="203" customFormat="1" x14ac:dyDescent="0.25">
      <c r="A290" s="203" t="s">
        <v>344</v>
      </c>
      <c r="B290" t="s">
        <v>443</v>
      </c>
      <c r="C290" s="203" t="e">
        <f t="shared" ca="1" si="8"/>
        <v>#VALUE!</v>
      </c>
      <c r="D290" s="203" t="e">
        <f t="shared" ca="1" si="9"/>
        <v>#VALUE!</v>
      </c>
      <c r="G290" s="203">
        <f>IF(ISBLANK('A-Initial report'!$C$17),'A-Initial report'!$C$18,'A-Initial report'!$C$17)</f>
        <v>0</v>
      </c>
      <c r="H290" s="203" t="s">
        <v>326</v>
      </c>
      <c r="I290" s="203" t="s">
        <v>439</v>
      </c>
      <c r="J290" s="205" t="s">
        <v>426</v>
      </c>
      <c r="K290" s="203" t="s">
        <v>1</v>
      </c>
      <c r="L290" s="203" t="s">
        <v>361</v>
      </c>
      <c r="M290" s="208"/>
      <c r="N290" s="208"/>
      <c r="O290" s="204"/>
      <c r="P290" s="204"/>
      <c r="Q290" s="203" t="str">
        <f>IF(Results!$S290=TRUE,1,"")</f>
        <v/>
      </c>
      <c r="S290" s="203" t="b">
        <v>0</v>
      </c>
      <c r="T290" s="209"/>
    </row>
    <row r="291" spans="1:20" s="203" customFormat="1" x14ac:dyDescent="0.25">
      <c r="A291" s="203" t="s">
        <v>344</v>
      </c>
      <c r="B291" t="s">
        <v>443</v>
      </c>
      <c r="C291" s="203" t="e">
        <f t="shared" ca="1" si="8"/>
        <v>#VALUE!</v>
      </c>
      <c r="D291" s="203" t="e">
        <f t="shared" ca="1" si="9"/>
        <v>#VALUE!</v>
      </c>
      <c r="G291" s="203">
        <f>IF(ISBLANK('A-Initial report'!$C$17),'A-Initial report'!$C$18,'A-Initial report'!$C$17)</f>
        <v>0</v>
      </c>
      <c r="H291" s="203" t="s">
        <v>326</v>
      </c>
      <c r="I291" s="203" t="s">
        <v>439</v>
      </c>
      <c r="J291" s="205" t="s">
        <v>426</v>
      </c>
      <c r="K291" s="203" t="s">
        <v>0</v>
      </c>
      <c r="L291" s="203" t="s">
        <v>309</v>
      </c>
      <c r="M291" s="208"/>
      <c r="N291" s="208"/>
      <c r="O291" s="204"/>
      <c r="P291" s="204" t="str">
        <f>IF(ISBLANK('C-Final report-no major rec'!$C28)=TRUE,"",'C-Final report-no major rec'!$C28)</f>
        <v/>
      </c>
      <c r="T291" s="209"/>
    </row>
    <row r="292" spans="1:20" s="203" customFormat="1" x14ac:dyDescent="0.25">
      <c r="A292" s="203" t="s">
        <v>344</v>
      </c>
      <c r="B292" t="s">
        <v>443</v>
      </c>
      <c r="C292" s="203" t="e">
        <f t="shared" ca="1" si="8"/>
        <v>#VALUE!</v>
      </c>
      <c r="D292" s="203" t="e">
        <f t="shared" ca="1" si="9"/>
        <v>#VALUE!</v>
      </c>
      <c r="G292" s="203">
        <f>IF(ISBLANK('A-Initial report'!$C$17),'A-Initial report'!$C$18,'A-Initial report'!$C$17)</f>
        <v>0</v>
      </c>
      <c r="H292" s="203" t="s">
        <v>326</v>
      </c>
      <c r="I292" s="203" t="s">
        <v>439</v>
      </c>
      <c r="J292" s="205" t="s">
        <v>427</v>
      </c>
      <c r="K292" s="203" t="s">
        <v>0</v>
      </c>
      <c r="L292" s="203" t="s">
        <v>361</v>
      </c>
      <c r="M292" s="208"/>
      <c r="N292" s="208"/>
      <c r="O292" s="204"/>
      <c r="P292" s="204"/>
      <c r="Q292" s="203" t="str">
        <f>IF(Results!$S292=TRUE,1,"")</f>
        <v/>
      </c>
      <c r="S292" s="203" t="b">
        <v>0</v>
      </c>
      <c r="T292" s="209"/>
    </row>
    <row r="293" spans="1:20" s="203" customFormat="1" x14ac:dyDescent="0.25">
      <c r="A293" s="203" t="s">
        <v>344</v>
      </c>
      <c r="B293" t="s">
        <v>443</v>
      </c>
      <c r="C293" s="203" t="e">
        <f t="shared" ca="1" si="8"/>
        <v>#VALUE!</v>
      </c>
      <c r="D293" s="203" t="e">
        <f t="shared" ca="1" si="9"/>
        <v>#VALUE!</v>
      </c>
      <c r="G293" s="203">
        <f>IF(ISBLANK('A-Initial report'!$C$17),'A-Initial report'!$C$18,'A-Initial report'!$C$17)</f>
        <v>0</v>
      </c>
      <c r="H293" s="203" t="s">
        <v>326</v>
      </c>
      <c r="I293" s="203" t="s">
        <v>439</v>
      </c>
      <c r="J293" s="205" t="s">
        <v>427</v>
      </c>
      <c r="K293" s="203" t="s">
        <v>1</v>
      </c>
      <c r="L293" s="203" t="s">
        <v>361</v>
      </c>
      <c r="M293" s="208"/>
      <c r="N293" s="208"/>
      <c r="O293" s="204"/>
      <c r="P293" s="204"/>
      <c r="Q293" s="203" t="str">
        <f>IF(Results!$S293=TRUE,1,"")</f>
        <v/>
      </c>
      <c r="S293" s="203" t="b">
        <v>0</v>
      </c>
      <c r="T293" s="209"/>
    </row>
    <row r="294" spans="1:20" s="203" customFormat="1" x14ac:dyDescent="0.25">
      <c r="A294" s="203" t="s">
        <v>344</v>
      </c>
      <c r="B294" t="s">
        <v>443</v>
      </c>
      <c r="C294" s="203" t="e">
        <f t="shared" ca="1" si="8"/>
        <v>#VALUE!</v>
      </c>
      <c r="D294" s="203" t="e">
        <f t="shared" ca="1" si="9"/>
        <v>#VALUE!</v>
      </c>
      <c r="G294" s="203">
        <f>IF(ISBLANK('A-Initial report'!$C$17),'A-Initial report'!$C$18,'A-Initial report'!$C$17)</f>
        <v>0</v>
      </c>
      <c r="H294" s="203" t="s">
        <v>326</v>
      </c>
      <c r="I294" s="203" t="s">
        <v>439</v>
      </c>
      <c r="J294" s="205" t="s">
        <v>427</v>
      </c>
      <c r="K294" s="203" t="s">
        <v>0</v>
      </c>
      <c r="L294" s="203" t="s">
        <v>309</v>
      </c>
      <c r="M294" s="208"/>
      <c r="N294" s="208"/>
      <c r="O294" s="204"/>
      <c r="P294" s="204" t="str">
        <f>IF(ISBLANK('C-Final report-no major rec'!$C30)=TRUE,"",'C-Final report-no major rec'!$C30)</f>
        <v/>
      </c>
      <c r="T294" s="209"/>
    </row>
    <row r="295" spans="1:20" x14ac:dyDescent="0.25">
      <c r="A295" t="s">
        <v>344</v>
      </c>
      <c r="B295" t="s">
        <v>443</v>
      </c>
      <c r="C295" t="e">
        <f t="shared" ca="1" si="8"/>
        <v>#VALUE!</v>
      </c>
      <c r="D295" t="e">
        <f t="shared" ca="1" si="9"/>
        <v>#VALUE!</v>
      </c>
      <c r="G295">
        <f>IF(ISBLANK('A-Initial report'!$C$17),'A-Initial report'!$C$18,'A-Initial report'!$C$17)</f>
        <v>0</v>
      </c>
      <c r="H295" t="s">
        <v>326</v>
      </c>
      <c r="I295" t="s">
        <v>401</v>
      </c>
      <c r="J295" s="193" t="s">
        <v>402</v>
      </c>
      <c r="K295" s="193" t="s">
        <v>367</v>
      </c>
      <c r="L295" t="s">
        <v>361</v>
      </c>
      <c r="P295" s="196" t="str">
        <f>IF(ISBLANK('C-Final report-no major rec'!$B37)=TRUE,"",'C-Final report-no major rec'!$B37)</f>
        <v/>
      </c>
    </row>
    <row r="296" spans="1:20" x14ac:dyDescent="0.25">
      <c r="A296" t="s">
        <v>344</v>
      </c>
      <c r="B296" t="s">
        <v>443</v>
      </c>
      <c r="C296" t="e">
        <f t="shared" ca="1" si="8"/>
        <v>#VALUE!</v>
      </c>
      <c r="D296" t="e">
        <f t="shared" ca="1" si="9"/>
        <v>#VALUE!</v>
      </c>
      <c r="G296">
        <f>IF(ISBLANK('A-Initial report'!$C$17),'A-Initial report'!$C$18,'A-Initial report'!$C$17)</f>
        <v>0</v>
      </c>
      <c r="H296" t="s">
        <v>326</v>
      </c>
      <c r="I296" t="s">
        <v>401</v>
      </c>
      <c r="J296" s="193" t="s">
        <v>402</v>
      </c>
      <c r="K296" s="193" t="s">
        <v>368</v>
      </c>
      <c r="L296" t="s">
        <v>361</v>
      </c>
      <c r="P296" s="196" t="str">
        <f>IF(ISBLANK('C-Final report-no major rec'!$B38)=TRUE,"",'C-Final report-no major rec'!$B38)</f>
        <v/>
      </c>
    </row>
    <row r="297" spans="1:20" x14ac:dyDescent="0.25">
      <c r="A297" t="s">
        <v>344</v>
      </c>
      <c r="B297" t="s">
        <v>443</v>
      </c>
      <c r="C297" t="e">
        <f t="shared" ca="1" si="8"/>
        <v>#VALUE!</v>
      </c>
      <c r="D297" t="e">
        <f t="shared" ca="1" si="9"/>
        <v>#VALUE!</v>
      </c>
      <c r="G297">
        <f>IF(ISBLANK('A-Initial report'!$C$17),'A-Initial report'!$C$18,'A-Initial report'!$C$17)</f>
        <v>0</v>
      </c>
      <c r="H297" t="s">
        <v>326</v>
      </c>
      <c r="I297" t="s">
        <v>401</v>
      </c>
      <c r="J297" s="193" t="s">
        <v>402</v>
      </c>
      <c r="K297" s="193" t="s">
        <v>369</v>
      </c>
      <c r="L297" t="s">
        <v>361</v>
      </c>
      <c r="P297" s="196" t="str">
        <f>IF(ISBLANK('C-Final report-no major rec'!$B39)=TRUE,"",'C-Final report-no major rec'!$B39)</f>
        <v/>
      </c>
    </row>
    <row r="298" spans="1:20" x14ac:dyDescent="0.25">
      <c r="A298" t="s">
        <v>344</v>
      </c>
      <c r="B298" t="s">
        <v>443</v>
      </c>
      <c r="C298" t="e">
        <f t="shared" ca="1" si="8"/>
        <v>#VALUE!</v>
      </c>
      <c r="D298" t="e">
        <f t="shared" ca="1" si="9"/>
        <v>#VALUE!</v>
      </c>
      <c r="G298">
        <f>IF(ISBLANK('A-Initial report'!$C$17),'A-Initial report'!$C$18,'A-Initial report'!$C$17)</f>
        <v>0</v>
      </c>
      <c r="H298" t="s">
        <v>326</v>
      </c>
      <c r="I298" t="s">
        <v>401</v>
      </c>
      <c r="J298" s="193" t="s">
        <v>402</v>
      </c>
      <c r="K298" s="193" t="s">
        <v>370</v>
      </c>
      <c r="L298" t="s">
        <v>361</v>
      </c>
      <c r="P298" s="196" t="str">
        <f>IF(ISBLANK('C-Final report-no major rec'!$B40)=TRUE,"",'C-Final report-no major rec'!$B40)</f>
        <v/>
      </c>
    </row>
    <row r="299" spans="1:20" x14ac:dyDescent="0.25">
      <c r="A299" t="s">
        <v>344</v>
      </c>
      <c r="B299" t="s">
        <v>443</v>
      </c>
      <c r="C299" t="e">
        <f t="shared" ca="1" si="8"/>
        <v>#VALUE!</v>
      </c>
      <c r="D299" t="e">
        <f t="shared" ca="1" si="9"/>
        <v>#VALUE!</v>
      </c>
      <c r="G299">
        <f>IF(ISBLANK('A-Initial report'!$C$17),'A-Initial report'!$C$18,'A-Initial report'!$C$17)</f>
        <v>0</v>
      </c>
      <c r="H299" t="s">
        <v>326</v>
      </c>
      <c r="I299" t="s">
        <v>401</v>
      </c>
      <c r="J299" s="193" t="s">
        <v>402</v>
      </c>
      <c r="K299" s="193" t="s">
        <v>371</v>
      </c>
      <c r="L299" t="s">
        <v>361</v>
      </c>
      <c r="P299" s="196" t="str">
        <f>IF(ISBLANK('C-Final report-no major rec'!$B41)=TRUE,"",'C-Final report-no major rec'!$B41)</f>
        <v/>
      </c>
    </row>
    <row r="300" spans="1:20" x14ac:dyDescent="0.25">
      <c r="A300" t="s">
        <v>344</v>
      </c>
      <c r="B300" t="s">
        <v>443</v>
      </c>
      <c r="C300" t="e">
        <f t="shared" ca="1" si="8"/>
        <v>#VALUE!</v>
      </c>
      <c r="D300" t="e">
        <f t="shared" ca="1" si="9"/>
        <v>#VALUE!</v>
      </c>
      <c r="G300">
        <f>IF(ISBLANK('A-Initial report'!$C$17),'A-Initial report'!$C$18,'A-Initial report'!$C$17)</f>
        <v>0</v>
      </c>
      <c r="H300" t="s">
        <v>326</v>
      </c>
      <c r="I300" t="s">
        <v>401</v>
      </c>
      <c r="J300" s="193" t="s">
        <v>402</v>
      </c>
      <c r="K300" s="193" t="s">
        <v>372</v>
      </c>
      <c r="L300" t="s">
        <v>361</v>
      </c>
      <c r="P300" s="196" t="str">
        <f>IF(ISBLANK('C-Final report-no major rec'!$B42)=TRUE,"",'C-Final report-no major rec'!$B42)</f>
        <v/>
      </c>
    </row>
    <row r="301" spans="1:20" x14ac:dyDescent="0.25">
      <c r="A301" t="s">
        <v>344</v>
      </c>
      <c r="B301" t="s">
        <v>443</v>
      </c>
      <c r="C301" t="e">
        <f t="shared" ca="1" si="8"/>
        <v>#VALUE!</v>
      </c>
      <c r="D301" t="e">
        <f t="shared" ca="1" si="9"/>
        <v>#VALUE!</v>
      </c>
      <c r="G301">
        <f>IF(ISBLANK('A-Initial report'!$C$17),'A-Initial report'!$C$18,'A-Initial report'!$C$17)</f>
        <v>0</v>
      </c>
      <c r="H301" t="s">
        <v>326</v>
      </c>
      <c r="I301" t="s">
        <v>401</v>
      </c>
      <c r="J301" s="193" t="s">
        <v>402</v>
      </c>
      <c r="K301" s="193" t="s">
        <v>373</v>
      </c>
      <c r="L301" t="s">
        <v>361</v>
      </c>
      <c r="P301" s="196" t="str">
        <f>IF(ISBLANK('C-Final report-no major rec'!$B43)=TRUE,"",'C-Final report-no major rec'!$B43)</f>
        <v/>
      </c>
    </row>
    <row r="302" spans="1:20" x14ac:dyDescent="0.25">
      <c r="A302" t="s">
        <v>344</v>
      </c>
      <c r="B302" t="s">
        <v>443</v>
      </c>
      <c r="C302" t="e">
        <f t="shared" ca="1" si="8"/>
        <v>#VALUE!</v>
      </c>
      <c r="D302" t="e">
        <f t="shared" ca="1" si="9"/>
        <v>#VALUE!</v>
      </c>
      <c r="G302">
        <f>IF(ISBLANK('A-Initial report'!$C$17),'A-Initial report'!$C$18,'A-Initial report'!$C$17)</f>
        <v>0</v>
      </c>
      <c r="H302" t="s">
        <v>326</v>
      </c>
      <c r="I302" t="s">
        <v>401</v>
      </c>
      <c r="J302" s="193" t="s">
        <v>402</v>
      </c>
      <c r="K302" s="193" t="s">
        <v>374</v>
      </c>
      <c r="L302" t="s">
        <v>361</v>
      </c>
      <c r="P302" s="196" t="str">
        <f>IF(ISBLANK('C-Final report-no major rec'!$B44)=TRUE,"",'C-Final report-no major rec'!$B44)</f>
        <v/>
      </c>
    </row>
    <row r="303" spans="1:20" x14ac:dyDescent="0.25">
      <c r="A303" t="s">
        <v>344</v>
      </c>
      <c r="B303" t="s">
        <v>443</v>
      </c>
      <c r="C303" t="e">
        <f t="shared" ca="1" si="8"/>
        <v>#VALUE!</v>
      </c>
      <c r="D303" t="e">
        <f t="shared" ca="1" si="9"/>
        <v>#VALUE!</v>
      </c>
      <c r="G303">
        <f>IF(ISBLANK('A-Initial report'!$C$17),'A-Initial report'!$C$18,'A-Initial report'!$C$17)</f>
        <v>0</v>
      </c>
      <c r="H303" t="s">
        <v>326</v>
      </c>
      <c r="I303" t="s">
        <v>401</v>
      </c>
      <c r="J303" s="193" t="s">
        <v>402</v>
      </c>
      <c r="K303" s="193" t="s">
        <v>375</v>
      </c>
      <c r="L303" t="s">
        <v>361</v>
      </c>
      <c r="P303" s="196" t="str">
        <f>IF(ISBLANK('C-Final report-no major rec'!$B45)=TRUE,"",'C-Final report-no major rec'!$B45)</f>
        <v/>
      </c>
    </row>
    <row r="304" spans="1:20" x14ac:dyDescent="0.25">
      <c r="A304" t="s">
        <v>344</v>
      </c>
      <c r="B304" t="s">
        <v>443</v>
      </c>
      <c r="C304" t="e">
        <f t="shared" ca="1" si="8"/>
        <v>#VALUE!</v>
      </c>
      <c r="D304" t="e">
        <f t="shared" ca="1" si="9"/>
        <v>#VALUE!</v>
      </c>
      <c r="G304">
        <f>IF(ISBLANK('A-Initial report'!$C$17),'A-Initial report'!$C$18,'A-Initial report'!$C$17)</f>
        <v>0</v>
      </c>
      <c r="H304" t="s">
        <v>326</v>
      </c>
      <c r="I304" t="s">
        <v>401</v>
      </c>
      <c r="J304" s="193" t="s">
        <v>402</v>
      </c>
      <c r="K304" s="193" t="s">
        <v>376</v>
      </c>
      <c r="L304" t="s">
        <v>361</v>
      </c>
      <c r="P304" s="196" t="str">
        <f>IF(ISBLANK('C-Final report-no major rec'!$B46)=TRUE,"",'C-Final report-no major rec'!$B46)</f>
        <v/>
      </c>
    </row>
    <row r="305" spans="1:16" x14ac:dyDescent="0.25">
      <c r="A305" t="s">
        <v>344</v>
      </c>
      <c r="B305" t="s">
        <v>443</v>
      </c>
      <c r="C305" t="e">
        <f t="shared" ca="1" si="8"/>
        <v>#VALUE!</v>
      </c>
      <c r="D305" t="e">
        <f t="shared" ca="1" si="9"/>
        <v>#VALUE!</v>
      </c>
      <c r="G305">
        <f>IF(ISBLANK('A-Initial report'!$C$17),'A-Initial report'!$C$18,'A-Initial report'!$C$17)</f>
        <v>0</v>
      </c>
      <c r="H305" t="s">
        <v>326</v>
      </c>
      <c r="I305" t="s">
        <v>401</v>
      </c>
      <c r="J305" s="193" t="s">
        <v>402</v>
      </c>
      <c r="K305" s="193" t="s">
        <v>377</v>
      </c>
      <c r="L305" t="s">
        <v>361</v>
      </c>
      <c r="P305" s="196" t="str">
        <f>IF(ISBLANK('C-Final report-no major rec'!$B47)=TRUE,"",'C-Final report-no major rec'!$B47)</f>
        <v/>
      </c>
    </row>
    <row r="306" spans="1:16" x14ac:dyDescent="0.25">
      <c r="A306" t="s">
        <v>344</v>
      </c>
      <c r="B306" t="s">
        <v>443</v>
      </c>
      <c r="C306" t="e">
        <f t="shared" ca="1" si="8"/>
        <v>#VALUE!</v>
      </c>
      <c r="D306" t="e">
        <f t="shared" ca="1" si="9"/>
        <v>#VALUE!</v>
      </c>
      <c r="G306">
        <f>IF(ISBLANK('A-Initial report'!$C$17),'A-Initial report'!$C$18,'A-Initial report'!$C$17)</f>
        <v>0</v>
      </c>
      <c r="H306" t="s">
        <v>326</v>
      </c>
      <c r="I306" t="s">
        <v>401</v>
      </c>
      <c r="J306" s="193" t="s">
        <v>402</v>
      </c>
      <c r="K306" s="193" t="s">
        <v>378</v>
      </c>
      <c r="L306" t="s">
        <v>361</v>
      </c>
      <c r="P306" s="196" t="str">
        <f>IF(ISBLANK('C-Final report-no major rec'!$B48)=TRUE,"",'C-Final report-no major rec'!$B48)</f>
        <v/>
      </c>
    </row>
    <row r="307" spans="1:16" x14ac:dyDescent="0.25">
      <c r="A307" t="s">
        <v>344</v>
      </c>
      <c r="B307" t="s">
        <v>443</v>
      </c>
      <c r="C307" t="e">
        <f t="shared" ca="1" si="8"/>
        <v>#VALUE!</v>
      </c>
      <c r="D307" t="e">
        <f t="shared" ca="1" si="9"/>
        <v>#VALUE!</v>
      </c>
      <c r="G307">
        <f>IF(ISBLANK('A-Initial report'!$C$17),'A-Initial report'!$C$18,'A-Initial report'!$C$17)</f>
        <v>0</v>
      </c>
      <c r="H307" t="s">
        <v>326</v>
      </c>
      <c r="I307" t="s">
        <v>401</v>
      </c>
      <c r="J307" s="193" t="s">
        <v>402</v>
      </c>
      <c r="K307" s="193" t="s">
        <v>379</v>
      </c>
      <c r="L307" t="s">
        <v>361</v>
      </c>
      <c r="P307" s="196" t="str">
        <f>IF(ISBLANK('C-Final report-no major rec'!$B49)=TRUE,"",'C-Final report-no major rec'!$B49)</f>
        <v/>
      </c>
    </row>
    <row r="308" spans="1:16" x14ac:dyDescent="0.25">
      <c r="A308" t="s">
        <v>344</v>
      </c>
      <c r="B308" t="s">
        <v>443</v>
      </c>
      <c r="C308" t="e">
        <f t="shared" ca="1" si="8"/>
        <v>#VALUE!</v>
      </c>
      <c r="D308" t="e">
        <f t="shared" ca="1" si="9"/>
        <v>#VALUE!</v>
      </c>
      <c r="G308">
        <f>IF(ISBLANK('A-Initial report'!$C$17),'A-Initial report'!$C$18,'A-Initial report'!$C$17)</f>
        <v>0</v>
      </c>
      <c r="H308" t="s">
        <v>326</v>
      </c>
      <c r="I308" t="s">
        <v>401</v>
      </c>
      <c r="J308" s="193" t="s">
        <v>402</v>
      </c>
      <c r="K308" s="193" t="s">
        <v>380</v>
      </c>
      <c r="L308" t="s">
        <v>361</v>
      </c>
      <c r="P308" s="196" t="str">
        <f>IF(ISBLANK('C-Final report-no major rec'!$B50)=TRUE,"",'C-Final report-no major rec'!$B50)</f>
        <v/>
      </c>
    </row>
    <row r="309" spans="1:16" x14ac:dyDescent="0.25">
      <c r="A309" t="s">
        <v>344</v>
      </c>
      <c r="B309" t="s">
        <v>443</v>
      </c>
      <c r="C309" t="e">
        <f t="shared" ca="1" si="8"/>
        <v>#VALUE!</v>
      </c>
      <c r="D309" t="e">
        <f t="shared" ca="1" si="9"/>
        <v>#VALUE!</v>
      </c>
      <c r="G309">
        <f>IF(ISBLANK('A-Initial report'!$C$17),'A-Initial report'!$C$18,'A-Initial report'!$C$17)</f>
        <v>0</v>
      </c>
      <c r="H309" t="s">
        <v>326</v>
      </c>
      <c r="I309" t="s">
        <v>401</v>
      </c>
      <c r="J309" s="193" t="s">
        <v>402</v>
      </c>
      <c r="K309" s="193" t="s">
        <v>381</v>
      </c>
      <c r="L309" t="s">
        <v>361</v>
      </c>
      <c r="P309" s="196" t="str">
        <f>IF(ISBLANK('C-Final report-no major rec'!$B51)=TRUE,"",'C-Final report-no major rec'!$B51)</f>
        <v/>
      </c>
    </row>
    <row r="310" spans="1:16" x14ac:dyDescent="0.25">
      <c r="A310" t="s">
        <v>344</v>
      </c>
      <c r="B310" t="s">
        <v>443</v>
      </c>
      <c r="C310" t="e">
        <f t="shared" ca="1" si="8"/>
        <v>#VALUE!</v>
      </c>
      <c r="D310" t="e">
        <f t="shared" ca="1" si="9"/>
        <v>#VALUE!</v>
      </c>
      <c r="G310">
        <f>IF(ISBLANK('A-Initial report'!$C$17),'A-Initial report'!$C$18,'A-Initial report'!$C$17)</f>
        <v>0</v>
      </c>
      <c r="H310" t="s">
        <v>326</v>
      </c>
      <c r="I310" t="s">
        <v>401</v>
      </c>
      <c r="J310" s="193" t="s">
        <v>402</v>
      </c>
      <c r="K310" s="193" t="s">
        <v>382</v>
      </c>
      <c r="L310" t="s">
        <v>361</v>
      </c>
      <c r="P310" s="196" t="str">
        <f>IF(ISBLANK('C-Final report-no major rec'!$B52)=TRUE,"",'C-Final report-no major rec'!$B52)</f>
        <v/>
      </c>
    </row>
    <row r="311" spans="1:16" x14ac:dyDescent="0.25">
      <c r="A311" t="s">
        <v>344</v>
      </c>
      <c r="B311" t="s">
        <v>443</v>
      </c>
      <c r="C311" t="e">
        <f t="shared" ca="1" si="8"/>
        <v>#VALUE!</v>
      </c>
      <c r="D311" t="e">
        <f t="shared" ca="1" si="9"/>
        <v>#VALUE!</v>
      </c>
      <c r="G311">
        <f>IF(ISBLANK('A-Initial report'!$C$17),'A-Initial report'!$C$18,'A-Initial report'!$C$17)</f>
        <v>0</v>
      </c>
      <c r="H311" t="s">
        <v>326</v>
      </c>
      <c r="I311" t="s">
        <v>401</v>
      </c>
      <c r="J311" s="193" t="s">
        <v>402</v>
      </c>
      <c r="K311" s="193" t="s">
        <v>383</v>
      </c>
      <c r="L311" t="s">
        <v>361</v>
      </c>
      <c r="P311" s="196" t="str">
        <f>IF(ISBLANK('C-Final report-no major rec'!$B53)=TRUE,"",'C-Final report-no major rec'!$B53)</f>
        <v/>
      </c>
    </row>
    <row r="312" spans="1:16" x14ac:dyDescent="0.25">
      <c r="A312" t="s">
        <v>344</v>
      </c>
      <c r="B312" t="s">
        <v>443</v>
      </c>
      <c r="C312" t="e">
        <f t="shared" ca="1" si="8"/>
        <v>#VALUE!</v>
      </c>
      <c r="D312" t="e">
        <f t="shared" ca="1" si="9"/>
        <v>#VALUE!</v>
      </c>
      <c r="G312">
        <f>IF(ISBLANK('A-Initial report'!$C$17),'A-Initial report'!$C$18,'A-Initial report'!$C$17)</f>
        <v>0</v>
      </c>
      <c r="H312" t="s">
        <v>326</v>
      </c>
      <c r="I312" t="s">
        <v>401</v>
      </c>
      <c r="J312" s="193" t="s">
        <v>402</v>
      </c>
      <c r="K312" s="193" t="s">
        <v>384</v>
      </c>
      <c r="L312" t="s">
        <v>361</v>
      </c>
      <c r="P312" s="196" t="str">
        <f>IF(ISBLANK('C-Final report-no major rec'!$B54)=TRUE,"",'C-Final report-no major rec'!$B54)</f>
        <v/>
      </c>
    </row>
    <row r="313" spans="1:16" x14ac:dyDescent="0.25">
      <c r="A313" t="s">
        <v>344</v>
      </c>
      <c r="B313" t="s">
        <v>443</v>
      </c>
      <c r="C313" t="e">
        <f t="shared" ca="1" si="8"/>
        <v>#VALUE!</v>
      </c>
      <c r="D313" t="e">
        <f t="shared" ca="1" si="9"/>
        <v>#VALUE!</v>
      </c>
      <c r="G313">
        <f>IF(ISBLANK('A-Initial report'!$C$17),'A-Initial report'!$C$18,'A-Initial report'!$C$17)</f>
        <v>0</v>
      </c>
      <c r="H313" t="s">
        <v>326</v>
      </c>
      <c r="I313" t="s">
        <v>401</v>
      </c>
      <c r="J313" s="193" t="s">
        <v>402</v>
      </c>
      <c r="K313" s="193" t="s">
        <v>385</v>
      </c>
      <c r="L313" t="s">
        <v>361</v>
      </c>
      <c r="P313" s="196" t="str">
        <f>IF(ISBLANK('C-Final report-no major rec'!$B55)=TRUE,"",'C-Final report-no major rec'!$B55)</f>
        <v/>
      </c>
    </row>
    <row r="314" spans="1:16" x14ac:dyDescent="0.25">
      <c r="A314" t="s">
        <v>344</v>
      </c>
      <c r="B314" t="s">
        <v>443</v>
      </c>
      <c r="C314" t="e">
        <f t="shared" ca="1" si="8"/>
        <v>#VALUE!</v>
      </c>
      <c r="D314" t="e">
        <f t="shared" ca="1" si="9"/>
        <v>#VALUE!</v>
      </c>
      <c r="G314">
        <f>IF(ISBLANK('A-Initial report'!$C$17),'A-Initial report'!$C$18,'A-Initial report'!$C$17)</f>
        <v>0</v>
      </c>
      <c r="H314" t="s">
        <v>326</v>
      </c>
      <c r="I314" t="s">
        <v>401</v>
      </c>
      <c r="J314" s="193" t="s">
        <v>402</v>
      </c>
      <c r="K314" s="193" t="s">
        <v>386</v>
      </c>
      <c r="L314" t="s">
        <v>361</v>
      </c>
      <c r="P314" s="196" t="str">
        <f>IF(ISBLANK('C-Final report-no major rec'!$B56)=TRUE,"",'C-Final report-no major rec'!$B56)</f>
        <v/>
      </c>
    </row>
    <row r="315" spans="1:16" x14ac:dyDescent="0.25">
      <c r="A315" t="s">
        <v>344</v>
      </c>
      <c r="B315" t="s">
        <v>443</v>
      </c>
      <c r="C315" t="e">
        <f t="shared" ca="1" si="8"/>
        <v>#VALUE!</v>
      </c>
      <c r="D315" t="e">
        <f t="shared" ca="1" si="9"/>
        <v>#VALUE!</v>
      </c>
      <c r="G315">
        <f>IF(ISBLANK('A-Initial report'!$C$17),'A-Initial report'!$C$18,'A-Initial report'!$C$17)</f>
        <v>0</v>
      </c>
      <c r="H315" t="s">
        <v>326</v>
      </c>
      <c r="I315" t="s">
        <v>401</v>
      </c>
      <c r="J315" s="193" t="s">
        <v>402</v>
      </c>
      <c r="K315" s="193" t="s">
        <v>387</v>
      </c>
      <c r="L315" t="s">
        <v>361</v>
      </c>
      <c r="P315" s="196" t="str">
        <f>IF(ISBLANK('C-Final report-no major rec'!$B57)=TRUE,"",'C-Final report-no major rec'!$B57)</f>
        <v/>
      </c>
    </row>
    <row r="316" spans="1:16" x14ac:dyDescent="0.25">
      <c r="A316" t="s">
        <v>344</v>
      </c>
      <c r="B316" t="s">
        <v>443</v>
      </c>
      <c r="C316" t="e">
        <f t="shared" ca="1" si="8"/>
        <v>#VALUE!</v>
      </c>
      <c r="D316" t="e">
        <f t="shared" ca="1" si="9"/>
        <v>#VALUE!</v>
      </c>
      <c r="G316">
        <f>IF(ISBLANK('A-Initial report'!$C$17),'A-Initial report'!$C$18,'A-Initial report'!$C$17)</f>
        <v>0</v>
      </c>
      <c r="H316" t="s">
        <v>326</v>
      </c>
      <c r="I316" t="s">
        <v>401</v>
      </c>
      <c r="J316" s="193" t="s">
        <v>402</v>
      </c>
      <c r="K316" s="193" t="s">
        <v>367</v>
      </c>
      <c r="L316" t="s">
        <v>388</v>
      </c>
      <c r="P316" s="196" t="str">
        <f>IF(ISBLANK('C-Final report-no major rec'!$C37)=TRUE,"",'C-Final report-no major rec'!$C37)</f>
        <v/>
      </c>
    </row>
    <row r="317" spans="1:16" x14ac:dyDescent="0.25">
      <c r="A317" t="s">
        <v>344</v>
      </c>
      <c r="B317" t="s">
        <v>443</v>
      </c>
      <c r="C317" t="e">
        <f t="shared" ca="1" si="8"/>
        <v>#VALUE!</v>
      </c>
      <c r="D317" t="e">
        <f t="shared" ca="1" si="9"/>
        <v>#VALUE!</v>
      </c>
      <c r="G317">
        <f>IF(ISBLANK('A-Initial report'!$C$17),'A-Initial report'!$C$18,'A-Initial report'!$C$17)</f>
        <v>0</v>
      </c>
      <c r="H317" t="s">
        <v>326</v>
      </c>
      <c r="I317" t="s">
        <v>401</v>
      </c>
      <c r="J317" s="193" t="s">
        <v>402</v>
      </c>
      <c r="K317" s="193" t="s">
        <v>368</v>
      </c>
      <c r="L317" t="s">
        <v>388</v>
      </c>
      <c r="P317" s="196" t="str">
        <f>IF(ISBLANK('C-Final report-no major rec'!$C38)=TRUE,"",'C-Final report-no major rec'!$C38)</f>
        <v/>
      </c>
    </row>
    <row r="318" spans="1:16" x14ac:dyDescent="0.25">
      <c r="A318" t="s">
        <v>344</v>
      </c>
      <c r="B318" t="s">
        <v>443</v>
      </c>
      <c r="C318" t="e">
        <f t="shared" ca="1" si="8"/>
        <v>#VALUE!</v>
      </c>
      <c r="D318" t="e">
        <f t="shared" ca="1" si="9"/>
        <v>#VALUE!</v>
      </c>
      <c r="G318">
        <f>IF(ISBLANK('A-Initial report'!$C$17),'A-Initial report'!$C$18,'A-Initial report'!$C$17)</f>
        <v>0</v>
      </c>
      <c r="H318" t="s">
        <v>326</v>
      </c>
      <c r="I318" t="s">
        <v>401</v>
      </c>
      <c r="J318" s="193" t="s">
        <v>402</v>
      </c>
      <c r="K318" s="193" t="s">
        <v>369</v>
      </c>
      <c r="L318" t="s">
        <v>388</v>
      </c>
      <c r="P318" s="196" t="str">
        <f>IF(ISBLANK('C-Final report-no major rec'!$C39)=TRUE,"",'C-Final report-no major rec'!$C39)</f>
        <v/>
      </c>
    </row>
    <row r="319" spans="1:16" x14ac:dyDescent="0.25">
      <c r="A319" t="s">
        <v>344</v>
      </c>
      <c r="B319" t="s">
        <v>443</v>
      </c>
      <c r="C319" t="e">
        <f t="shared" ca="1" si="8"/>
        <v>#VALUE!</v>
      </c>
      <c r="D319" t="e">
        <f t="shared" ca="1" si="9"/>
        <v>#VALUE!</v>
      </c>
      <c r="G319">
        <f>IF(ISBLANK('A-Initial report'!$C$17),'A-Initial report'!$C$18,'A-Initial report'!$C$17)</f>
        <v>0</v>
      </c>
      <c r="H319" t="s">
        <v>326</v>
      </c>
      <c r="I319" t="s">
        <v>401</v>
      </c>
      <c r="J319" s="193" t="s">
        <v>402</v>
      </c>
      <c r="K319" s="193" t="s">
        <v>370</v>
      </c>
      <c r="L319" t="s">
        <v>388</v>
      </c>
      <c r="P319" s="196" t="str">
        <f>IF(ISBLANK('C-Final report-no major rec'!$C40)=TRUE,"",'C-Final report-no major rec'!$C40)</f>
        <v/>
      </c>
    </row>
    <row r="320" spans="1:16" x14ac:dyDescent="0.25">
      <c r="A320" t="s">
        <v>344</v>
      </c>
      <c r="B320" t="s">
        <v>443</v>
      </c>
      <c r="C320" t="e">
        <f t="shared" ca="1" si="8"/>
        <v>#VALUE!</v>
      </c>
      <c r="D320" t="e">
        <f t="shared" ca="1" si="9"/>
        <v>#VALUE!</v>
      </c>
      <c r="G320">
        <f>IF(ISBLANK('A-Initial report'!$C$17),'A-Initial report'!$C$18,'A-Initial report'!$C$17)</f>
        <v>0</v>
      </c>
      <c r="H320" t="s">
        <v>326</v>
      </c>
      <c r="I320" t="s">
        <v>401</v>
      </c>
      <c r="J320" s="193" t="s">
        <v>402</v>
      </c>
      <c r="K320" s="193" t="s">
        <v>371</v>
      </c>
      <c r="L320" t="s">
        <v>388</v>
      </c>
      <c r="P320" s="196" t="str">
        <f>IF(ISBLANK('C-Final report-no major rec'!$C41)=TRUE,"",'C-Final report-no major rec'!$C41)</f>
        <v/>
      </c>
    </row>
    <row r="321" spans="1:16" x14ac:dyDescent="0.25">
      <c r="A321" t="s">
        <v>344</v>
      </c>
      <c r="B321" t="s">
        <v>443</v>
      </c>
      <c r="C321" t="e">
        <f t="shared" ca="1" si="8"/>
        <v>#VALUE!</v>
      </c>
      <c r="D321" t="e">
        <f t="shared" ca="1" si="9"/>
        <v>#VALUE!</v>
      </c>
      <c r="G321">
        <f>IF(ISBLANK('A-Initial report'!$C$17),'A-Initial report'!$C$18,'A-Initial report'!$C$17)</f>
        <v>0</v>
      </c>
      <c r="H321" t="s">
        <v>326</v>
      </c>
      <c r="I321" t="s">
        <v>401</v>
      </c>
      <c r="J321" s="193" t="s">
        <v>402</v>
      </c>
      <c r="K321" s="193" t="s">
        <v>372</v>
      </c>
      <c r="L321" t="s">
        <v>388</v>
      </c>
      <c r="P321" s="196" t="str">
        <f>IF(ISBLANK('C-Final report-no major rec'!$C42)=TRUE,"",'C-Final report-no major rec'!$C42)</f>
        <v/>
      </c>
    </row>
    <row r="322" spans="1:16" x14ac:dyDescent="0.25">
      <c r="A322" t="s">
        <v>344</v>
      </c>
      <c r="B322" t="s">
        <v>443</v>
      </c>
      <c r="C322" t="e">
        <f t="shared" ca="1" si="8"/>
        <v>#VALUE!</v>
      </c>
      <c r="D322" t="e">
        <f t="shared" ca="1" si="9"/>
        <v>#VALUE!</v>
      </c>
      <c r="G322">
        <f>IF(ISBLANK('A-Initial report'!$C$17),'A-Initial report'!$C$18,'A-Initial report'!$C$17)</f>
        <v>0</v>
      </c>
      <c r="H322" t="s">
        <v>326</v>
      </c>
      <c r="I322" t="s">
        <v>401</v>
      </c>
      <c r="J322" s="193" t="s">
        <v>402</v>
      </c>
      <c r="K322" s="193" t="s">
        <v>373</v>
      </c>
      <c r="L322" t="s">
        <v>388</v>
      </c>
      <c r="P322" s="196" t="str">
        <f>IF(ISBLANK('C-Final report-no major rec'!$C43)=TRUE,"",'C-Final report-no major rec'!$C43)</f>
        <v/>
      </c>
    </row>
    <row r="323" spans="1:16" x14ac:dyDescent="0.25">
      <c r="A323" t="s">
        <v>344</v>
      </c>
      <c r="B323" t="s">
        <v>443</v>
      </c>
      <c r="C323" t="e">
        <f t="shared" ca="1" si="8"/>
        <v>#VALUE!</v>
      </c>
      <c r="D323" t="e">
        <f t="shared" ca="1" si="9"/>
        <v>#VALUE!</v>
      </c>
      <c r="G323">
        <f>IF(ISBLANK('A-Initial report'!$C$17),'A-Initial report'!$C$18,'A-Initial report'!$C$17)</f>
        <v>0</v>
      </c>
      <c r="H323" t="s">
        <v>326</v>
      </c>
      <c r="I323" t="s">
        <v>401</v>
      </c>
      <c r="J323" s="193" t="s">
        <v>402</v>
      </c>
      <c r="K323" s="193" t="s">
        <v>374</v>
      </c>
      <c r="L323" t="s">
        <v>388</v>
      </c>
      <c r="P323" s="196" t="str">
        <f>IF(ISBLANK('C-Final report-no major rec'!$C44)=TRUE,"",'C-Final report-no major rec'!$C44)</f>
        <v/>
      </c>
    </row>
    <row r="324" spans="1:16" x14ac:dyDescent="0.25">
      <c r="A324" t="s">
        <v>344</v>
      </c>
      <c r="B324" t="s">
        <v>443</v>
      </c>
      <c r="C324" t="e">
        <f t="shared" ca="1" si="8"/>
        <v>#VALUE!</v>
      </c>
      <c r="D324" t="e">
        <f t="shared" ca="1" si="9"/>
        <v>#VALUE!</v>
      </c>
      <c r="G324">
        <f>IF(ISBLANK('A-Initial report'!$C$17),'A-Initial report'!$C$18,'A-Initial report'!$C$17)</f>
        <v>0</v>
      </c>
      <c r="H324" t="s">
        <v>326</v>
      </c>
      <c r="I324" t="s">
        <v>401</v>
      </c>
      <c r="J324" s="193" t="s">
        <v>402</v>
      </c>
      <c r="K324" s="193" t="s">
        <v>375</v>
      </c>
      <c r="L324" t="s">
        <v>388</v>
      </c>
      <c r="P324" s="196" t="str">
        <f>IF(ISBLANK('C-Final report-no major rec'!$C45)=TRUE,"",'C-Final report-no major rec'!$C45)</f>
        <v/>
      </c>
    </row>
    <row r="325" spans="1:16" x14ac:dyDescent="0.25">
      <c r="A325" t="s">
        <v>344</v>
      </c>
      <c r="B325" t="s">
        <v>443</v>
      </c>
      <c r="C325" t="e">
        <f t="shared" ca="1" si="8"/>
        <v>#VALUE!</v>
      </c>
      <c r="D325" t="e">
        <f t="shared" ca="1" si="9"/>
        <v>#VALUE!</v>
      </c>
      <c r="G325">
        <f>IF(ISBLANK('A-Initial report'!$C$17),'A-Initial report'!$C$18,'A-Initial report'!$C$17)</f>
        <v>0</v>
      </c>
      <c r="H325" t="s">
        <v>326</v>
      </c>
      <c r="I325" t="s">
        <v>401</v>
      </c>
      <c r="J325" s="193" t="s">
        <v>402</v>
      </c>
      <c r="K325" s="193" t="s">
        <v>376</v>
      </c>
      <c r="L325" t="s">
        <v>388</v>
      </c>
      <c r="P325" s="196" t="str">
        <f>IF(ISBLANK('C-Final report-no major rec'!$C46)=TRUE,"",'C-Final report-no major rec'!$C46)</f>
        <v/>
      </c>
    </row>
    <row r="326" spans="1:16" x14ac:dyDescent="0.25">
      <c r="A326" t="s">
        <v>344</v>
      </c>
      <c r="B326" t="s">
        <v>443</v>
      </c>
      <c r="C326" t="e">
        <f t="shared" ref="C326:C357" ca="1" si="10">LEFT(REPLACE(LEFT(CELL("filename",$A$1),FIND("]",CELL("filename",$A$1))-1),1,FIND("[",CELL("filename",$A$1)),""),FIND("_",REPLACE(LEFT(CELL("filename",$A$1),FIND("]",CELL("filename",$A$1))-1),1,FIND("[",CELL("filename",$A$1)),""))-1)</f>
        <v>#VALUE!</v>
      </c>
      <c r="D326" t="e">
        <f t="shared" ref="D326:D357" ca="1" si="11">MID(MID(CELL("filename",$A$1),FIND("[",CELL("filename",$A$1))+1,FIND(".",CELL("filename",$A$1))-1-FIND("[",CELL("filename",$A$1))), FIND("_", MID(CELL("filename",$A$1),FIND("[",CELL("filename",$A$1))+1,FIND(".",CELL("filename",$A$1))-1-FIND("[",CELL("filename",$A$1))), 1)+1,  FIND("_", MID(CELL("filename",$A$1),FIND("[",CELL("filename",$A$1))+1,FIND(".",CELL("filename",$A$1))-1-FIND("[",CELL("filename",$A$1))), FIND("_", MID(CELL("filename",$A$1),FIND("[",CELL("filename",$A$1))+1,FIND(".",CELL("filename",$A$1))-1-FIND("[",CELL("filename",$A$1))), 1)+1) - FIND("_", MID(CELL("filename",$A$1),FIND("[",CELL("filename",$A$1))+1,FIND(".",CELL("filename",$A$1))-1-FIND("[",CELL("filename",$A$1))), 1) -1 )</f>
        <v>#VALUE!</v>
      </c>
      <c r="G326">
        <f>IF(ISBLANK('A-Initial report'!$C$17),'A-Initial report'!$C$18,'A-Initial report'!$C$17)</f>
        <v>0</v>
      </c>
      <c r="H326" t="s">
        <v>326</v>
      </c>
      <c r="I326" t="s">
        <v>401</v>
      </c>
      <c r="J326" s="193" t="s">
        <v>402</v>
      </c>
      <c r="K326" s="193" t="s">
        <v>377</v>
      </c>
      <c r="L326" t="s">
        <v>388</v>
      </c>
      <c r="P326" s="196" t="str">
        <f>IF(ISBLANK('C-Final report-no major rec'!$C47)=TRUE,"",'C-Final report-no major rec'!$C47)</f>
        <v/>
      </c>
    </row>
    <row r="327" spans="1:16" x14ac:dyDescent="0.25">
      <c r="A327" t="s">
        <v>344</v>
      </c>
      <c r="B327" t="s">
        <v>443</v>
      </c>
      <c r="C327" t="e">
        <f t="shared" ca="1" si="10"/>
        <v>#VALUE!</v>
      </c>
      <c r="D327" t="e">
        <f t="shared" ca="1" si="11"/>
        <v>#VALUE!</v>
      </c>
      <c r="G327">
        <f>IF(ISBLANK('A-Initial report'!$C$17),'A-Initial report'!$C$18,'A-Initial report'!$C$17)</f>
        <v>0</v>
      </c>
      <c r="H327" t="s">
        <v>326</v>
      </c>
      <c r="I327" t="s">
        <v>401</v>
      </c>
      <c r="J327" s="193" t="s">
        <v>402</v>
      </c>
      <c r="K327" s="193" t="s">
        <v>378</v>
      </c>
      <c r="L327" t="s">
        <v>388</v>
      </c>
      <c r="P327" s="196" t="str">
        <f>IF(ISBLANK('C-Final report-no major rec'!$C48)=TRUE,"",'C-Final report-no major rec'!$C48)</f>
        <v/>
      </c>
    </row>
    <row r="328" spans="1:16" x14ac:dyDescent="0.25">
      <c r="A328" t="s">
        <v>344</v>
      </c>
      <c r="B328" t="s">
        <v>443</v>
      </c>
      <c r="C328" t="e">
        <f t="shared" ca="1" si="10"/>
        <v>#VALUE!</v>
      </c>
      <c r="D328" t="e">
        <f t="shared" ca="1" si="11"/>
        <v>#VALUE!</v>
      </c>
      <c r="G328">
        <f>IF(ISBLANK('A-Initial report'!$C$17),'A-Initial report'!$C$18,'A-Initial report'!$C$17)</f>
        <v>0</v>
      </c>
      <c r="H328" t="s">
        <v>326</v>
      </c>
      <c r="I328" t="s">
        <v>401</v>
      </c>
      <c r="J328" s="193" t="s">
        <v>402</v>
      </c>
      <c r="K328" s="193" t="s">
        <v>379</v>
      </c>
      <c r="L328" t="s">
        <v>388</v>
      </c>
      <c r="P328" s="196" t="str">
        <f>IF(ISBLANK('C-Final report-no major rec'!$C49)=TRUE,"",'C-Final report-no major rec'!$C49)</f>
        <v/>
      </c>
    </row>
    <row r="329" spans="1:16" x14ac:dyDescent="0.25">
      <c r="A329" t="s">
        <v>344</v>
      </c>
      <c r="B329" t="s">
        <v>443</v>
      </c>
      <c r="C329" t="e">
        <f t="shared" ca="1" si="10"/>
        <v>#VALUE!</v>
      </c>
      <c r="D329" t="e">
        <f t="shared" ca="1" si="11"/>
        <v>#VALUE!</v>
      </c>
      <c r="G329">
        <f>IF(ISBLANK('A-Initial report'!$C$17),'A-Initial report'!$C$18,'A-Initial report'!$C$17)</f>
        <v>0</v>
      </c>
      <c r="H329" t="s">
        <v>326</v>
      </c>
      <c r="I329" t="s">
        <v>401</v>
      </c>
      <c r="J329" s="193" t="s">
        <v>402</v>
      </c>
      <c r="K329" s="193" t="s">
        <v>380</v>
      </c>
      <c r="L329" t="s">
        <v>388</v>
      </c>
      <c r="P329" s="196" t="str">
        <f>IF(ISBLANK('C-Final report-no major rec'!$C50)=TRUE,"",'C-Final report-no major rec'!$C50)</f>
        <v/>
      </c>
    </row>
    <row r="330" spans="1:16" x14ac:dyDescent="0.25">
      <c r="A330" t="s">
        <v>344</v>
      </c>
      <c r="B330" t="s">
        <v>443</v>
      </c>
      <c r="C330" t="e">
        <f t="shared" ca="1" si="10"/>
        <v>#VALUE!</v>
      </c>
      <c r="D330" t="e">
        <f t="shared" ca="1" si="11"/>
        <v>#VALUE!</v>
      </c>
      <c r="G330">
        <f>IF(ISBLANK('A-Initial report'!$C$17),'A-Initial report'!$C$18,'A-Initial report'!$C$17)</f>
        <v>0</v>
      </c>
      <c r="H330" t="s">
        <v>326</v>
      </c>
      <c r="I330" t="s">
        <v>401</v>
      </c>
      <c r="J330" s="193" t="s">
        <v>402</v>
      </c>
      <c r="K330" s="193" t="s">
        <v>381</v>
      </c>
      <c r="L330" t="s">
        <v>388</v>
      </c>
      <c r="P330" s="196" t="str">
        <f>IF(ISBLANK('C-Final report-no major rec'!$C51)=TRUE,"",'C-Final report-no major rec'!$C51)</f>
        <v/>
      </c>
    </row>
    <row r="331" spans="1:16" x14ac:dyDescent="0.25">
      <c r="A331" t="s">
        <v>344</v>
      </c>
      <c r="B331" t="s">
        <v>443</v>
      </c>
      <c r="C331" t="e">
        <f t="shared" ca="1" si="10"/>
        <v>#VALUE!</v>
      </c>
      <c r="D331" t="e">
        <f t="shared" ca="1" si="11"/>
        <v>#VALUE!</v>
      </c>
      <c r="G331">
        <f>IF(ISBLANK('A-Initial report'!$C$17),'A-Initial report'!$C$18,'A-Initial report'!$C$17)</f>
        <v>0</v>
      </c>
      <c r="H331" t="s">
        <v>326</v>
      </c>
      <c r="I331" t="s">
        <v>401</v>
      </c>
      <c r="J331" s="193" t="s">
        <v>402</v>
      </c>
      <c r="K331" s="193" t="s">
        <v>382</v>
      </c>
      <c r="L331" t="s">
        <v>388</v>
      </c>
      <c r="P331" s="196" t="str">
        <f>IF(ISBLANK('C-Final report-no major rec'!$C52)=TRUE,"",'C-Final report-no major rec'!$C52)</f>
        <v/>
      </c>
    </row>
    <row r="332" spans="1:16" x14ac:dyDescent="0.25">
      <c r="A332" t="s">
        <v>344</v>
      </c>
      <c r="B332" t="s">
        <v>443</v>
      </c>
      <c r="C332" t="e">
        <f t="shared" ca="1" si="10"/>
        <v>#VALUE!</v>
      </c>
      <c r="D332" t="e">
        <f t="shared" ca="1" si="11"/>
        <v>#VALUE!</v>
      </c>
      <c r="G332">
        <f>IF(ISBLANK('A-Initial report'!$C$17),'A-Initial report'!$C$18,'A-Initial report'!$C$17)</f>
        <v>0</v>
      </c>
      <c r="H332" t="s">
        <v>326</v>
      </c>
      <c r="I332" t="s">
        <v>401</v>
      </c>
      <c r="J332" s="193" t="s">
        <v>402</v>
      </c>
      <c r="K332" s="193" t="s">
        <v>383</v>
      </c>
      <c r="L332" t="s">
        <v>388</v>
      </c>
      <c r="P332" s="196" t="str">
        <f>IF(ISBLANK('C-Final report-no major rec'!$C53)=TRUE,"",'C-Final report-no major rec'!$C53)</f>
        <v/>
      </c>
    </row>
    <row r="333" spans="1:16" x14ac:dyDescent="0.25">
      <c r="A333" t="s">
        <v>344</v>
      </c>
      <c r="B333" t="s">
        <v>443</v>
      </c>
      <c r="C333" t="e">
        <f t="shared" ca="1" si="10"/>
        <v>#VALUE!</v>
      </c>
      <c r="D333" t="e">
        <f t="shared" ca="1" si="11"/>
        <v>#VALUE!</v>
      </c>
      <c r="G333">
        <f>IF(ISBLANK('A-Initial report'!$C$17),'A-Initial report'!$C$18,'A-Initial report'!$C$17)</f>
        <v>0</v>
      </c>
      <c r="H333" t="s">
        <v>326</v>
      </c>
      <c r="I333" t="s">
        <v>401</v>
      </c>
      <c r="J333" s="193" t="s">
        <v>402</v>
      </c>
      <c r="K333" s="193" t="s">
        <v>384</v>
      </c>
      <c r="L333" t="s">
        <v>388</v>
      </c>
      <c r="P333" s="196" t="str">
        <f>IF(ISBLANK('C-Final report-no major rec'!$C54)=TRUE,"",'C-Final report-no major rec'!$C54)</f>
        <v/>
      </c>
    </row>
    <row r="334" spans="1:16" x14ac:dyDescent="0.25">
      <c r="A334" t="s">
        <v>344</v>
      </c>
      <c r="B334" t="s">
        <v>443</v>
      </c>
      <c r="C334" t="e">
        <f t="shared" ca="1" si="10"/>
        <v>#VALUE!</v>
      </c>
      <c r="D334" t="e">
        <f t="shared" ca="1" si="11"/>
        <v>#VALUE!</v>
      </c>
      <c r="G334">
        <f>IF(ISBLANK('A-Initial report'!$C$17),'A-Initial report'!$C$18,'A-Initial report'!$C$17)</f>
        <v>0</v>
      </c>
      <c r="H334" t="s">
        <v>326</v>
      </c>
      <c r="I334" t="s">
        <v>401</v>
      </c>
      <c r="J334" s="193" t="s">
        <v>402</v>
      </c>
      <c r="K334" s="193" t="s">
        <v>385</v>
      </c>
      <c r="L334" t="s">
        <v>388</v>
      </c>
      <c r="P334" s="196" t="str">
        <f>IF(ISBLANK('C-Final report-no major rec'!$C55)=TRUE,"",'C-Final report-no major rec'!$C55)</f>
        <v/>
      </c>
    </row>
    <row r="335" spans="1:16" x14ac:dyDescent="0.25">
      <c r="A335" t="s">
        <v>344</v>
      </c>
      <c r="B335" t="s">
        <v>443</v>
      </c>
      <c r="C335" t="e">
        <f t="shared" ca="1" si="10"/>
        <v>#VALUE!</v>
      </c>
      <c r="D335" t="e">
        <f t="shared" ca="1" si="11"/>
        <v>#VALUE!</v>
      </c>
      <c r="G335">
        <f>IF(ISBLANK('A-Initial report'!$C$17),'A-Initial report'!$C$18,'A-Initial report'!$C$17)</f>
        <v>0</v>
      </c>
      <c r="H335" t="s">
        <v>326</v>
      </c>
      <c r="I335" t="s">
        <v>401</v>
      </c>
      <c r="J335" s="193" t="s">
        <v>402</v>
      </c>
      <c r="K335" s="193" t="s">
        <v>386</v>
      </c>
      <c r="L335" t="s">
        <v>388</v>
      </c>
      <c r="P335" s="196" t="str">
        <f>IF(ISBLANK('C-Final report-no major rec'!$C56)=TRUE,"",'C-Final report-no major rec'!$C56)</f>
        <v/>
      </c>
    </row>
    <row r="336" spans="1:16" x14ac:dyDescent="0.25">
      <c r="A336" t="s">
        <v>344</v>
      </c>
      <c r="B336" t="s">
        <v>443</v>
      </c>
      <c r="C336" t="e">
        <f t="shared" ca="1" si="10"/>
        <v>#VALUE!</v>
      </c>
      <c r="D336" t="e">
        <f t="shared" ca="1" si="11"/>
        <v>#VALUE!</v>
      </c>
      <c r="G336">
        <f>IF(ISBLANK('A-Initial report'!$C$17),'A-Initial report'!$C$18,'A-Initial report'!$C$17)</f>
        <v>0</v>
      </c>
      <c r="H336" t="s">
        <v>326</v>
      </c>
      <c r="I336" t="s">
        <v>401</v>
      </c>
      <c r="J336" s="193" t="s">
        <v>402</v>
      </c>
      <c r="K336" s="193" t="s">
        <v>387</v>
      </c>
      <c r="L336" t="s">
        <v>388</v>
      </c>
      <c r="P336" s="196" t="str">
        <f>IF(ISBLANK('C-Final report-no major rec'!$C57)=TRUE,"",'C-Final report-no major rec'!$C57)</f>
        <v/>
      </c>
    </row>
    <row r="337" spans="1:16" x14ac:dyDescent="0.25">
      <c r="A337" t="s">
        <v>344</v>
      </c>
      <c r="B337" t="s">
        <v>443</v>
      </c>
      <c r="C337" t="e">
        <f t="shared" ca="1" si="10"/>
        <v>#VALUE!</v>
      </c>
      <c r="D337" t="e">
        <f t="shared" ca="1" si="11"/>
        <v>#VALUE!</v>
      </c>
      <c r="G337">
        <f>IF(ISBLANK('A-Initial report'!$C$17),'A-Initial report'!$C$18,'A-Initial report'!$C$17)</f>
        <v>0</v>
      </c>
      <c r="H337" t="s">
        <v>326</v>
      </c>
      <c r="I337" t="s">
        <v>401</v>
      </c>
      <c r="J337" s="193" t="s">
        <v>402</v>
      </c>
      <c r="K337" s="193" t="s">
        <v>367</v>
      </c>
      <c r="L337" t="s">
        <v>390</v>
      </c>
      <c r="P337" s="196" t="str">
        <f>IF(ISBLANK('C-Final report-no major rec'!E37)=TRUE,"",'C-Final report-no major rec'!$E37)</f>
        <v/>
      </c>
    </row>
    <row r="338" spans="1:16" x14ac:dyDescent="0.25">
      <c r="A338" t="s">
        <v>344</v>
      </c>
      <c r="B338" t="s">
        <v>443</v>
      </c>
      <c r="C338" t="e">
        <f t="shared" ca="1" si="10"/>
        <v>#VALUE!</v>
      </c>
      <c r="D338" t="e">
        <f t="shared" ca="1" si="11"/>
        <v>#VALUE!</v>
      </c>
      <c r="G338">
        <f>IF(ISBLANK('A-Initial report'!$C$17),'A-Initial report'!$C$18,'A-Initial report'!$C$17)</f>
        <v>0</v>
      </c>
      <c r="H338" t="s">
        <v>326</v>
      </c>
      <c r="I338" t="s">
        <v>401</v>
      </c>
      <c r="J338" s="193" t="s">
        <v>402</v>
      </c>
      <c r="K338" s="193" t="s">
        <v>368</v>
      </c>
      <c r="L338" t="s">
        <v>390</v>
      </c>
      <c r="P338" s="196" t="str">
        <f>IF(ISBLANK('C-Final report-no major rec'!E38)=TRUE,"",'C-Final report-no major rec'!$E38)</f>
        <v/>
      </c>
    </row>
    <row r="339" spans="1:16" x14ac:dyDescent="0.25">
      <c r="A339" t="s">
        <v>344</v>
      </c>
      <c r="B339" t="s">
        <v>443</v>
      </c>
      <c r="C339" t="e">
        <f t="shared" ca="1" si="10"/>
        <v>#VALUE!</v>
      </c>
      <c r="D339" t="e">
        <f t="shared" ca="1" si="11"/>
        <v>#VALUE!</v>
      </c>
      <c r="G339">
        <f>IF(ISBLANK('A-Initial report'!$C$17),'A-Initial report'!$C$18,'A-Initial report'!$C$17)</f>
        <v>0</v>
      </c>
      <c r="H339" t="s">
        <v>326</v>
      </c>
      <c r="I339" t="s">
        <v>401</v>
      </c>
      <c r="J339" s="193" t="s">
        <v>402</v>
      </c>
      <c r="K339" s="193" t="s">
        <v>369</v>
      </c>
      <c r="L339" t="s">
        <v>390</v>
      </c>
      <c r="P339" s="196" t="str">
        <f>IF(ISBLANK('C-Final report-no major rec'!E39)=TRUE,"",'C-Final report-no major rec'!$E39)</f>
        <v/>
      </c>
    </row>
    <row r="340" spans="1:16" x14ac:dyDescent="0.25">
      <c r="A340" t="s">
        <v>344</v>
      </c>
      <c r="B340" t="s">
        <v>443</v>
      </c>
      <c r="C340" t="e">
        <f t="shared" ca="1" si="10"/>
        <v>#VALUE!</v>
      </c>
      <c r="D340" t="e">
        <f t="shared" ca="1" si="11"/>
        <v>#VALUE!</v>
      </c>
      <c r="G340">
        <f>IF(ISBLANK('A-Initial report'!$C$17),'A-Initial report'!$C$18,'A-Initial report'!$C$17)</f>
        <v>0</v>
      </c>
      <c r="H340" t="s">
        <v>326</v>
      </c>
      <c r="I340" t="s">
        <v>401</v>
      </c>
      <c r="J340" s="193" t="s">
        <v>402</v>
      </c>
      <c r="K340" s="193" t="s">
        <v>370</v>
      </c>
      <c r="L340" t="s">
        <v>390</v>
      </c>
      <c r="P340" s="196" t="str">
        <f>IF(ISBLANK('C-Final report-no major rec'!E40)=TRUE,"",'C-Final report-no major rec'!$E40)</f>
        <v/>
      </c>
    </row>
    <row r="341" spans="1:16" x14ac:dyDescent="0.25">
      <c r="A341" t="s">
        <v>344</v>
      </c>
      <c r="B341" t="s">
        <v>443</v>
      </c>
      <c r="C341" t="e">
        <f t="shared" ca="1" si="10"/>
        <v>#VALUE!</v>
      </c>
      <c r="D341" t="e">
        <f t="shared" ca="1" si="11"/>
        <v>#VALUE!</v>
      </c>
      <c r="G341">
        <f>IF(ISBLANK('A-Initial report'!$C$17),'A-Initial report'!$C$18,'A-Initial report'!$C$17)</f>
        <v>0</v>
      </c>
      <c r="H341" t="s">
        <v>326</v>
      </c>
      <c r="I341" t="s">
        <v>401</v>
      </c>
      <c r="J341" s="193" t="s">
        <v>402</v>
      </c>
      <c r="K341" s="193" t="s">
        <v>371</v>
      </c>
      <c r="L341" t="s">
        <v>390</v>
      </c>
      <c r="P341" s="196" t="str">
        <f>IF(ISBLANK('C-Final report-no major rec'!E41)=TRUE,"",'C-Final report-no major rec'!$E41)</f>
        <v/>
      </c>
    </row>
    <row r="342" spans="1:16" x14ac:dyDescent="0.25">
      <c r="A342" t="s">
        <v>344</v>
      </c>
      <c r="B342" t="s">
        <v>443</v>
      </c>
      <c r="C342" t="e">
        <f t="shared" ca="1" si="10"/>
        <v>#VALUE!</v>
      </c>
      <c r="D342" t="e">
        <f t="shared" ca="1" si="11"/>
        <v>#VALUE!</v>
      </c>
      <c r="G342">
        <f>IF(ISBLANK('A-Initial report'!$C$17),'A-Initial report'!$C$18,'A-Initial report'!$C$17)</f>
        <v>0</v>
      </c>
      <c r="H342" t="s">
        <v>326</v>
      </c>
      <c r="I342" t="s">
        <v>401</v>
      </c>
      <c r="J342" s="193" t="s">
        <v>402</v>
      </c>
      <c r="K342" s="193" t="s">
        <v>372</v>
      </c>
      <c r="L342" t="s">
        <v>390</v>
      </c>
      <c r="P342" s="196" t="str">
        <f>IF(ISBLANK('C-Final report-no major rec'!E42)=TRUE,"",'C-Final report-no major rec'!$E42)</f>
        <v/>
      </c>
    </row>
    <row r="343" spans="1:16" x14ac:dyDescent="0.25">
      <c r="A343" t="s">
        <v>344</v>
      </c>
      <c r="B343" t="s">
        <v>443</v>
      </c>
      <c r="C343" t="e">
        <f t="shared" ca="1" si="10"/>
        <v>#VALUE!</v>
      </c>
      <c r="D343" t="e">
        <f t="shared" ca="1" si="11"/>
        <v>#VALUE!</v>
      </c>
      <c r="G343">
        <f>IF(ISBLANK('A-Initial report'!$C$17),'A-Initial report'!$C$18,'A-Initial report'!$C$17)</f>
        <v>0</v>
      </c>
      <c r="H343" t="s">
        <v>326</v>
      </c>
      <c r="I343" t="s">
        <v>401</v>
      </c>
      <c r="J343" s="193" t="s">
        <v>402</v>
      </c>
      <c r="K343" s="193" t="s">
        <v>373</v>
      </c>
      <c r="L343" t="s">
        <v>390</v>
      </c>
      <c r="P343" s="196" t="str">
        <f>IF(ISBLANK('C-Final report-no major rec'!E43)=TRUE,"",'C-Final report-no major rec'!$E43)</f>
        <v/>
      </c>
    </row>
    <row r="344" spans="1:16" x14ac:dyDescent="0.25">
      <c r="A344" t="s">
        <v>344</v>
      </c>
      <c r="B344" t="s">
        <v>443</v>
      </c>
      <c r="C344" t="e">
        <f t="shared" ca="1" si="10"/>
        <v>#VALUE!</v>
      </c>
      <c r="D344" t="e">
        <f t="shared" ca="1" si="11"/>
        <v>#VALUE!</v>
      </c>
      <c r="G344">
        <f>IF(ISBLANK('A-Initial report'!$C$17),'A-Initial report'!$C$18,'A-Initial report'!$C$17)</f>
        <v>0</v>
      </c>
      <c r="H344" t="s">
        <v>326</v>
      </c>
      <c r="I344" t="s">
        <v>401</v>
      </c>
      <c r="J344" s="193" t="s">
        <v>402</v>
      </c>
      <c r="K344" s="193" t="s">
        <v>374</v>
      </c>
      <c r="L344" t="s">
        <v>390</v>
      </c>
      <c r="P344" s="196" t="str">
        <f>IF(ISBLANK('C-Final report-no major rec'!E44)=TRUE,"",'C-Final report-no major rec'!$E44)</f>
        <v/>
      </c>
    </row>
    <row r="345" spans="1:16" x14ac:dyDescent="0.25">
      <c r="A345" t="s">
        <v>344</v>
      </c>
      <c r="B345" t="s">
        <v>443</v>
      </c>
      <c r="C345" t="e">
        <f t="shared" ca="1" si="10"/>
        <v>#VALUE!</v>
      </c>
      <c r="D345" t="e">
        <f t="shared" ca="1" si="11"/>
        <v>#VALUE!</v>
      </c>
      <c r="G345">
        <f>IF(ISBLANK('A-Initial report'!$C$17),'A-Initial report'!$C$18,'A-Initial report'!$C$17)</f>
        <v>0</v>
      </c>
      <c r="H345" t="s">
        <v>326</v>
      </c>
      <c r="I345" t="s">
        <v>401</v>
      </c>
      <c r="J345" s="193" t="s">
        <v>402</v>
      </c>
      <c r="K345" s="193" t="s">
        <v>375</v>
      </c>
      <c r="L345" t="s">
        <v>390</v>
      </c>
      <c r="P345" s="196" t="str">
        <f>IF(ISBLANK('C-Final report-no major rec'!E45)=TRUE,"",'C-Final report-no major rec'!$E45)</f>
        <v/>
      </c>
    </row>
    <row r="346" spans="1:16" x14ac:dyDescent="0.25">
      <c r="A346" t="s">
        <v>344</v>
      </c>
      <c r="B346" t="s">
        <v>443</v>
      </c>
      <c r="C346" t="e">
        <f t="shared" ca="1" si="10"/>
        <v>#VALUE!</v>
      </c>
      <c r="D346" t="e">
        <f t="shared" ca="1" si="11"/>
        <v>#VALUE!</v>
      </c>
      <c r="G346">
        <f>IF(ISBLANK('A-Initial report'!$C$17),'A-Initial report'!$C$18,'A-Initial report'!$C$17)</f>
        <v>0</v>
      </c>
      <c r="H346" t="s">
        <v>326</v>
      </c>
      <c r="I346" t="s">
        <v>401</v>
      </c>
      <c r="J346" s="193" t="s">
        <v>402</v>
      </c>
      <c r="K346" s="193" t="s">
        <v>376</v>
      </c>
      <c r="L346" t="s">
        <v>390</v>
      </c>
      <c r="P346" s="196" t="str">
        <f>IF(ISBLANK('C-Final report-no major rec'!E46)=TRUE,"",'C-Final report-no major rec'!$E46)</f>
        <v/>
      </c>
    </row>
    <row r="347" spans="1:16" x14ac:dyDescent="0.25">
      <c r="A347" t="s">
        <v>344</v>
      </c>
      <c r="B347" t="s">
        <v>443</v>
      </c>
      <c r="C347" t="e">
        <f t="shared" ca="1" si="10"/>
        <v>#VALUE!</v>
      </c>
      <c r="D347" t="e">
        <f t="shared" ca="1" si="11"/>
        <v>#VALUE!</v>
      </c>
      <c r="G347">
        <f>IF(ISBLANK('A-Initial report'!$C$17),'A-Initial report'!$C$18,'A-Initial report'!$C$17)</f>
        <v>0</v>
      </c>
      <c r="H347" t="s">
        <v>326</v>
      </c>
      <c r="I347" t="s">
        <v>401</v>
      </c>
      <c r="J347" s="193" t="s">
        <v>402</v>
      </c>
      <c r="K347" s="193" t="s">
        <v>377</v>
      </c>
      <c r="L347" t="s">
        <v>390</v>
      </c>
      <c r="P347" s="196" t="str">
        <f>IF(ISBLANK('C-Final report-no major rec'!E47)=TRUE,"",'C-Final report-no major rec'!$E47)</f>
        <v/>
      </c>
    </row>
    <row r="348" spans="1:16" x14ac:dyDescent="0.25">
      <c r="A348" t="s">
        <v>344</v>
      </c>
      <c r="B348" t="s">
        <v>443</v>
      </c>
      <c r="C348" t="e">
        <f t="shared" ca="1" si="10"/>
        <v>#VALUE!</v>
      </c>
      <c r="D348" t="e">
        <f t="shared" ca="1" si="11"/>
        <v>#VALUE!</v>
      </c>
      <c r="G348">
        <f>IF(ISBLANK('A-Initial report'!$C$17),'A-Initial report'!$C$18,'A-Initial report'!$C$17)</f>
        <v>0</v>
      </c>
      <c r="H348" t="s">
        <v>326</v>
      </c>
      <c r="I348" t="s">
        <v>401</v>
      </c>
      <c r="J348" s="193" t="s">
        <v>402</v>
      </c>
      <c r="K348" s="193" t="s">
        <v>378</v>
      </c>
      <c r="L348" t="s">
        <v>390</v>
      </c>
      <c r="P348" s="196" t="str">
        <f>IF(ISBLANK('C-Final report-no major rec'!E48)=TRUE,"",'C-Final report-no major rec'!$E48)</f>
        <v/>
      </c>
    </row>
    <row r="349" spans="1:16" x14ac:dyDescent="0.25">
      <c r="A349" t="s">
        <v>344</v>
      </c>
      <c r="B349" t="s">
        <v>443</v>
      </c>
      <c r="C349" t="e">
        <f t="shared" ca="1" si="10"/>
        <v>#VALUE!</v>
      </c>
      <c r="D349" t="e">
        <f t="shared" ca="1" si="11"/>
        <v>#VALUE!</v>
      </c>
      <c r="G349">
        <f>IF(ISBLANK('A-Initial report'!$C$17),'A-Initial report'!$C$18,'A-Initial report'!$C$17)</f>
        <v>0</v>
      </c>
      <c r="H349" t="s">
        <v>326</v>
      </c>
      <c r="I349" t="s">
        <v>401</v>
      </c>
      <c r="J349" s="193" t="s">
        <v>402</v>
      </c>
      <c r="K349" s="193" t="s">
        <v>379</v>
      </c>
      <c r="L349" t="s">
        <v>390</v>
      </c>
      <c r="P349" s="196" t="str">
        <f>IF(ISBLANK('C-Final report-no major rec'!E49)=TRUE,"",'C-Final report-no major rec'!$E49)</f>
        <v/>
      </c>
    </row>
    <row r="350" spans="1:16" x14ac:dyDescent="0.25">
      <c r="A350" t="s">
        <v>344</v>
      </c>
      <c r="B350" t="s">
        <v>443</v>
      </c>
      <c r="C350" t="e">
        <f t="shared" ca="1" si="10"/>
        <v>#VALUE!</v>
      </c>
      <c r="D350" t="e">
        <f t="shared" ca="1" si="11"/>
        <v>#VALUE!</v>
      </c>
      <c r="G350">
        <f>IF(ISBLANK('A-Initial report'!$C$17),'A-Initial report'!$C$18,'A-Initial report'!$C$17)</f>
        <v>0</v>
      </c>
      <c r="H350" t="s">
        <v>326</v>
      </c>
      <c r="I350" t="s">
        <v>401</v>
      </c>
      <c r="J350" s="193" t="s">
        <v>402</v>
      </c>
      <c r="K350" s="193" t="s">
        <v>380</v>
      </c>
      <c r="L350" t="s">
        <v>390</v>
      </c>
      <c r="P350" s="196" t="str">
        <f>IF(ISBLANK('C-Final report-no major rec'!E50)=TRUE,"",'C-Final report-no major rec'!$E50)</f>
        <v/>
      </c>
    </row>
    <row r="351" spans="1:16" x14ac:dyDescent="0.25">
      <c r="A351" t="s">
        <v>344</v>
      </c>
      <c r="B351" t="s">
        <v>443</v>
      </c>
      <c r="C351" t="e">
        <f t="shared" ca="1" si="10"/>
        <v>#VALUE!</v>
      </c>
      <c r="D351" t="e">
        <f t="shared" ca="1" si="11"/>
        <v>#VALUE!</v>
      </c>
      <c r="G351">
        <f>IF(ISBLANK('A-Initial report'!$C$17),'A-Initial report'!$C$18,'A-Initial report'!$C$17)</f>
        <v>0</v>
      </c>
      <c r="H351" t="s">
        <v>326</v>
      </c>
      <c r="I351" t="s">
        <v>401</v>
      </c>
      <c r="J351" s="193" t="s">
        <v>402</v>
      </c>
      <c r="K351" s="193" t="s">
        <v>381</v>
      </c>
      <c r="L351" t="s">
        <v>390</v>
      </c>
      <c r="P351" s="196" t="str">
        <f>IF(ISBLANK('C-Final report-no major rec'!E51)=TRUE,"",'C-Final report-no major rec'!$E51)</f>
        <v/>
      </c>
    </row>
    <row r="352" spans="1:16" x14ac:dyDescent="0.25">
      <c r="A352" t="s">
        <v>344</v>
      </c>
      <c r="B352" t="s">
        <v>443</v>
      </c>
      <c r="C352" t="e">
        <f t="shared" ca="1" si="10"/>
        <v>#VALUE!</v>
      </c>
      <c r="D352" t="e">
        <f t="shared" ca="1" si="11"/>
        <v>#VALUE!</v>
      </c>
      <c r="G352">
        <f>IF(ISBLANK('A-Initial report'!$C$17),'A-Initial report'!$C$18,'A-Initial report'!$C$17)</f>
        <v>0</v>
      </c>
      <c r="H352" t="s">
        <v>326</v>
      </c>
      <c r="I352" t="s">
        <v>401</v>
      </c>
      <c r="J352" s="193" t="s">
        <v>402</v>
      </c>
      <c r="K352" s="193" t="s">
        <v>382</v>
      </c>
      <c r="L352" t="s">
        <v>390</v>
      </c>
      <c r="P352" s="196" t="str">
        <f>IF(ISBLANK('C-Final report-no major rec'!E52)=TRUE,"",'C-Final report-no major rec'!$E52)</f>
        <v/>
      </c>
    </row>
    <row r="353" spans="1:16" x14ac:dyDescent="0.25">
      <c r="A353" t="s">
        <v>344</v>
      </c>
      <c r="B353" t="s">
        <v>443</v>
      </c>
      <c r="C353" t="e">
        <f t="shared" ca="1" si="10"/>
        <v>#VALUE!</v>
      </c>
      <c r="D353" t="e">
        <f t="shared" ca="1" si="11"/>
        <v>#VALUE!</v>
      </c>
      <c r="G353">
        <f>IF(ISBLANK('A-Initial report'!$C$17),'A-Initial report'!$C$18,'A-Initial report'!$C$17)</f>
        <v>0</v>
      </c>
      <c r="H353" t="s">
        <v>326</v>
      </c>
      <c r="I353" t="s">
        <v>401</v>
      </c>
      <c r="J353" s="193" t="s">
        <v>402</v>
      </c>
      <c r="K353" s="193" t="s">
        <v>383</v>
      </c>
      <c r="L353" t="s">
        <v>390</v>
      </c>
      <c r="P353" s="196" t="str">
        <f>IF(ISBLANK('C-Final report-no major rec'!E53)=TRUE,"",'C-Final report-no major rec'!$E53)</f>
        <v/>
      </c>
    </row>
    <row r="354" spans="1:16" x14ac:dyDescent="0.25">
      <c r="A354" t="s">
        <v>344</v>
      </c>
      <c r="B354" t="s">
        <v>443</v>
      </c>
      <c r="C354" t="e">
        <f t="shared" ca="1" si="10"/>
        <v>#VALUE!</v>
      </c>
      <c r="D354" t="e">
        <f t="shared" ca="1" si="11"/>
        <v>#VALUE!</v>
      </c>
      <c r="G354">
        <f>IF(ISBLANK('A-Initial report'!$C$17),'A-Initial report'!$C$18,'A-Initial report'!$C$17)</f>
        <v>0</v>
      </c>
      <c r="H354" t="s">
        <v>326</v>
      </c>
      <c r="I354" t="s">
        <v>401</v>
      </c>
      <c r="J354" s="193" t="s">
        <v>402</v>
      </c>
      <c r="K354" s="193" t="s">
        <v>384</v>
      </c>
      <c r="L354" t="s">
        <v>390</v>
      </c>
      <c r="P354" s="196" t="str">
        <f>IF(ISBLANK('C-Final report-no major rec'!E54)=TRUE,"",'C-Final report-no major rec'!$E54)</f>
        <v/>
      </c>
    </row>
    <row r="355" spans="1:16" x14ac:dyDescent="0.25">
      <c r="A355" t="s">
        <v>344</v>
      </c>
      <c r="B355" t="s">
        <v>443</v>
      </c>
      <c r="C355" t="e">
        <f t="shared" ca="1" si="10"/>
        <v>#VALUE!</v>
      </c>
      <c r="D355" t="e">
        <f t="shared" ca="1" si="11"/>
        <v>#VALUE!</v>
      </c>
      <c r="G355">
        <f>IF(ISBLANK('A-Initial report'!$C$17),'A-Initial report'!$C$18,'A-Initial report'!$C$17)</f>
        <v>0</v>
      </c>
      <c r="H355" t="s">
        <v>326</v>
      </c>
      <c r="I355" t="s">
        <v>401</v>
      </c>
      <c r="J355" s="193" t="s">
        <v>402</v>
      </c>
      <c r="K355" s="193" t="s">
        <v>385</v>
      </c>
      <c r="L355" t="s">
        <v>390</v>
      </c>
      <c r="P355" s="196" t="str">
        <f>IF(ISBLANK('C-Final report-no major rec'!E55)=TRUE,"",'C-Final report-no major rec'!$E55)</f>
        <v/>
      </c>
    </row>
    <row r="356" spans="1:16" x14ac:dyDescent="0.25">
      <c r="A356" t="s">
        <v>344</v>
      </c>
      <c r="B356" t="s">
        <v>443</v>
      </c>
      <c r="C356" t="e">
        <f t="shared" ca="1" si="10"/>
        <v>#VALUE!</v>
      </c>
      <c r="D356" t="e">
        <f t="shared" ca="1" si="11"/>
        <v>#VALUE!</v>
      </c>
      <c r="G356">
        <f>IF(ISBLANK('A-Initial report'!$C$17),'A-Initial report'!$C$18,'A-Initial report'!$C$17)</f>
        <v>0</v>
      </c>
      <c r="H356" t="s">
        <v>326</v>
      </c>
      <c r="I356" t="s">
        <v>401</v>
      </c>
      <c r="J356" s="193" t="s">
        <v>402</v>
      </c>
      <c r="K356" s="193" t="s">
        <v>386</v>
      </c>
      <c r="L356" t="s">
        <v>390</v>
      </c>
      <c r="P356" s="196" t="str">
        <f>IF(ISBLANK('C-Final report-no major rec'!E56)=TRUE,"",'C-Final report-no major rec'!$E56)</f>
        <v/>
      </c>
    </row>
    <row r="357" spans="1:16" x14ac:dyDescent="0.25">
      <c r="A357" t="s">
        <v>344</v>
      </c>
      <c r="B357" t="s">
        <v>443</v>
      </c>
      <c r="C357" t="e">
        <f t="shared" ca="1" si="10"/>
        <v>#VALUE!</v>
      </c>
      <c r="D357" t="e">
        <f t="shared" ca="1" si="11"/>
        <v>#VALUE!</v>
      </c>
      <c r="G357">
        <f>IF(ISBLANK('A-Initial report'!$C$17),'A-Initial report'!$C$18,'A-Initial report'!$C$17)</f>
        <v>0</v>
      </c>
      <c r="H357" t="s">
        <v>326</v>
      </c>
      <c r="I357" t="s">
        <v>401</v>
      </c>
      <c r="J357" s="193" t="s">
        <v>402</v>
      </c>
      <c r="K357" s="193" t="s">
        <v>387</v>
      </c>
      <c r="L357" t="s">
        <v>390</v>
      </c>
      <c r="P357" s="196" t="str">
        <f>IF(ISBLANK('C-Final report-no major rec'!E57)=TRUE,"",'C-Final report-no major rec'!$E57)</f>
        <v/>
      </c>
    </row>
  </sheetData>
  <autoFilter ref="A1:Q357"/>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ignoredErrors>
    <ignoredError sqref="P121 P128 P132"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684D1CCA-4FC8-42C0-B223-78B3F6A29D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A-Initial report</vt:lpstr>
      <vt:lpstr>B-Intermediate reports</vt:lpstr>
      <vt:lpstr>C-Final report-no major rec</vt:lpstr>
      <vt:lpstr>Explanatory notes</vt:lpstr>
      <vt:lpstr>Results</vt:lpstr>
      <vt:lpstr>'A-Initial report'!_Toc259199319</vt:lpstr>
      <vt:lpstr>'B-Intermediate reports'!_Toc259199319</vt:lpstr>
      <vt:lpstr>'C-Final report-no major rec'!_Toc259199319</vt:lpstr>
      <vt:lpstr>Instructions!_Toc259199319</vt:lpstr>
      <vt:lpstr>'A-Initial report'!Print_Area</vt:lpstr>
      <vt:lpstr>'B-Intermediate reports'!Print_Area</vt:lpstr>
      <vt:lpstr>'C-Final report-no major rec'!Print_Area</vt:lpstr>
      <vt:lpstr>'Explanatory notes'!Print_Area</vt:lpstr>
      <vt:lpstr>Instructions!Print_Area</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Franch, Fabio</dc:creator>
  <cp:keywords>Public</cp:keywords>
  <cp:lastModifiedBy>McGuinness, Lucia</cp:lastModifiedBy>
  <cp:lastPrinted>2019-02-06T11:32:03Z</cp:lastPrinted>
  <dcterms:created xsi:type="dcterms:W3CDTF">2013-09-24T09:07:26Z</dcterms:created>
  <dcterms:modified xsi:type="dcterms:W3CDTF">2019-03-22T16:06:44Z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-475770874</vt:i4>
  </property>
  <property fmtid="{D5CDD505-2E9C-101B-9397-08002B2CF9AE}" pid="3" name="_NewReviewCycle">
    <vt:lpwstr/>
  </property>
  <property fmtid="{D5CDD505-2E9C-101B-9397-08002B2CF9AE}" pid="4" name="_EmailSubject">
    <vt:lpwstr>Website</vt:lpwstr>
  </property>
  <property fmtid="{D5CDD505-2E9C-101B-9397-08002B2CF9AE}" pid="5" name="_AuthorEmail">
    <vt:lpwstr>stephen.gormley@centralbank.ie</vt:lpwstr>
  </property>
  <property fmtid="{D5CDD505-2E9C-101B-9397-08002B2CF9AE}" pid="6" name="_AuthorEmailDisplayName">
    <vt:lpwstr>Gormley, Stephen</vt:lpwstr>
  </property>
  <property fmtid="{D5CDD505-2E9C-101B-9397-08002B2CF9AE}" pid="7" name="docIndexRef">
    <vt:lpwstr>4165817e-a330-402c-8813-93bf1ce9624a</vt:lpwstr>
  </property>
  <property fmtid="{D5CDD505-2E9C-101B-9397-08002B2CF9AE}" pid="8" name="{A44787D4-0540-4523-9961-78E4036D8C6D}">
    <vt:lpwstr>{B1E6B555-B74C-46C2-B3A3-DDA3FC3DA108}</vt:lpwstr>
  </property>
  <property fmtid="{D5CDD505-2E9C-101B-9397-08002B2CF9AE}" pid="9" name="bjSaver">
    <vt:lpwstr>h0Fb/9QZ3cQQ92R0izKWsGAFcRn0jYNA</vt:lpwstr>
  </property>
  <property fmtid="{D5CDD505-2E9C-101B-9397-08002B2CF9AE}" pid="10" name="bjLeftHeaderLabel-first">
    <vt:lpwstr>&amp;"Times New Roman,Regular"&amp;12&amp;K000000 </vt:lpwstr>
  </property>
  <property fmtid="{D5CDD505-2E9C-101B-9397-08002B2CF9AE}" pid="11" name="bjLeftHeaderLabel-even">
    <vt:lpwstr>&amp;"Times New Roman,Regular"&amp;12&amp;K000000 </vt:lpwstr>
  </property>
  <property fmtid="{D5CDD505-2E9C-101B-9397-08002B2CF9AE}" pid="12" name="bjLeftHeaderLabel">
    <vt:lpwstr>&amp;"Times New Roman,Regular"&amp;12&amp;K000000 </vt:lpwstr>
  </property>
  <property fmtid="{D5CDD505-2E9C-101B-9397-08002B2CF9AE}" pid="13" name="_PreviousAdHocReviewCycleID">
    <vt:i4>-1208077274</vt:i4>
  </property>
  <property fmtid="{D5CDD505-2E9C-101B-9397-08002B2CF9AE}" pid="14" name="_ReviewingToolsShownOnce">
    <vt:lpwstr/>
  </property>
  <property fmtid="{D5CDD505-2E9C-101B-9397-08002B2CF9AE}" pid="15" name="bjDocumentSecurityLabel">
    <vt:lpwstr>Public</vt:lpwstr>
  </property>
  <property fmtid="{D5CDD505-2E9C-101B-9397-08002B2CF9AE}" pid="16"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7" name="bjDocumentLabelXML-0">
    <vt:lpwstr>ames.com/2008/01/sie/internal/label"&gt;&lt;element uid="33ed6465-8d2f-4fab-bbbc-787e2c148707" value="" /&gt;&lt;element uid="28c775dd-3fa7-40f2-8368-0e7fa48abc25" value="" /&gt;&lt;/sisl&gt;</vt:lpwstr>
  </property>
</Properties>
</file>