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Lmcguinness\Desktop\"/>
    </mc:Choice>
  </mc:AlternateContent>
  <xr:revisionPtr revIDLastSave="0" documentId="8_{17E9ACDD-4AD7-4854-A0A2-E9D1F0CD691E}" xr6:coauthVersionLast="47" xr6:coauthVersionMax="47" xr10:uidLastSave="{00000000-0000-0000-0000-000000000000}"/>
  <workbookProtection workbookAlgorithmName="SHA-512" workbookHashValue="Kk25Eg2udZDvZuxFYjs458Q2YHy1CM3fie6b4DH7FwtJVjbVmYPMAvKovzeIsA7HMeZYG+NZe+8uHl4sivmlCA==" workbookSaltValue="tofgK2QC8uKRgVslxjya6w==" workbookSpinCount="100000" lockStructure="1"/>
  <bookViews>
    <workbookView xWindow="-120" yWindow="-120" windowWidth="29040" windowHeight="15720" xr2:uid="{00000000-000D-0000-FFFF-FFFF00000000}"/>
  </bookViews>
  <sheets>
    <sheet name="Add-Remove Activity " sheetId="24" r:id="rId1"/>
    <sheet name="Control" sheetId="4" state="hidden" r:id="rId2"/>
  </sheets>
  <definedNames>
    <definedName name="Advice">Control!$P$2:$P$6</definedName>
    <definedName name="county">Control!$A$2:$A$49</definedName>
    <definedName name="Electronic_Money">Control!$U$2:$U$3</definedName>
    <definedName name="Financial_Leasing">Control!$J$2:$J$6</definedName>
    <definedName name="Guarantees_Commitments">Control!$M$2:$M$3</definedName>
    <definedName name="Issuing_and_administering">Control!$L$2:$L$4</definedName>
    <definedName name="Lending">Control!$I$2:$I$7</definedName>
    <definedName name="Money_Broking">Control!$Q$2:$Q$3</definedName>
    <definedName name="New">Control!$C$2:$C$3</definedName>
    <definedName name="Payment_Services">Control!$K$2:$K$3</definedName>
    <definedName name="Portfolio_Management">Control!$R$2:$R$3</definedName>
    <definedName name="Safe_Custody">Control!$T$2:$T$3</definedName>
    <definedName name="Safekeeping">Control!$S$2:$S$3</definedName>
    <definedName name="Schedule2">Control!$E$2:$E$14</definedName>
    <definedName name="Securities_Issues">Control!$O$2:$O$3</definedName>
    <definedName name="Trading_for_own_account">Control!$N$2:$N$7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3" i="24" l="1"/>
  <c r="B57" i="24"/>
  <c r="P18" i="24" l="1"/>
  <c r="D69" i="24"/>
  <c r="D65" i="24"/>
  <c r="D6" i="24"/>
  <c r="D76" i="24" l="1"/>
  <c r="Q52" i="24"/>
  <c r="Q51" i="24"/>
  <c r="Q50" i="24"/>
  <c r="Q49" i="24"/>
  <c r="Q48" i="24"/>
  <c r="Y40" i="24"/>
  <c r="Y39" i="24"/>
  <c r="Y37" i="24"/>
  <c r="Y36" i="24"/>
  <c r="Y35" i="24"/>
  <c r="Y34" i="24"/>
  <c r="Y33" i="24"/>
  <c r="Y27" i="24"/>
  <c r="D27" i="24"/>
  <c r="Y26" i="24"/>
  <c r="Y25" i="24"/>
  <c r="Y24" i="24"/>
  <c r="Y23" i="24"/>
  <c r="Y22" i="24"/>
  <c r="Y20" i="24"/>
  <c r="Y19" i="24"/>
  <c r="P14" i="24"/>
  <c r="T14" i="24" s="1"/>
  <c r="P13" i="24"/>
  <c r="T13" i="24" s="1"/>
  <c r="P12" i="24"/>
  <c r="Q12" i="24" s="1"/>
  <c r="P11" i="24"/>
  <c r="M11" i="24" s="1"/>
  <c r="D11" i="24" s="1"/>
  <c r="P10" i="24"/>
  <c r="M6" i="24"/>
  <c r="Y5" i="24"/>
  <c r="M5" i="24"/>
  <c r="D5" i="24"/>
  <c r="M10" i="24" l="1"/>
  <c r="D10" i="24" s="1"/>
  <c r="C10" i="24"/>
  <c r="M13" i="24"/>
  <c r="D13" i="24" s="1"/>
  <c r="T12" i="24"/>
  <c r="Q11" i="24"/>
  <c r="T11" i="24"/>
  <c r="U14" i="24"/>
  <c r="C12" i="24"/>
  <c r="Q13" i="24"/>
  <c r="U11" i="24"/>
  <c r="U13" i="24"/>
  <c r="C11" i="24"/>
  <c r="C14" i="24"/>
  <c r="U12" i="24"/>
  <c r="C13" i="24"/>
  <c r="M14" i="24"/>
  <c r="D14" i="24" s="1"/>
  <c r="M36" i="24"/>
  <c r="M39" i="24"/>
  <c r="D39" i="24" s="1"/>
  <c r="M35" i="24"/>
  <c r="M38" i="24"/>
  <c r="D38" i="24" s="1"/>
  <c r="M37" i="24"/>
  <c r="M34" i="24"/>
  <c r="P17" i="24"/>
  <c r="M12" i="24"/>
  <c r="D12" i="24" s="1"/>
  <c r="Q14" i="24"/>
  <c r="Q10" i="24"/>
  <c r="M26" i="24" s="1"/>
  <c r="U10" i="24"/>
  <c r="T10" i="24"/>
  <c r="M32" i="24" l="1"/>
  <c r="D32" i="24" s="1"/>
  <c r="M33" i="24"/>
  <c r="D33" i="24" s="1"/>
  <c r="T18" i="24"/>
  <c r="S14" i="24"/>
  <c r="R48" i="24" s="1"/>
  <c r="V14" i="24"/>
  <c r="M23" i="24"/>
  <c r="D23" i="24" s="1"/>
  <c r="D26" i="24"/>
  <c r="M25" i="24"/>
  <c r="D25" i="24" s="1"/>
  <c r="M24" i="24"/>
  <c r="D24" i="24" s="1"/>
  <c r="M22" i="24"/>
  <c r="D34" i="24"/>
  <c r="B41" i="24"/>
  <c r="P19" i="24"/>
  <c r="B28" i="24" l="1"/>
  <c r="P50" i="24"/>
  <c r="R52" i="24"/>
  <c r="R49" i="24"/>
  <c r="O48" i="24"/>
  <c r="R51" i="24"/>
  <c r="R50" i="24"/>
  <c r="P51" i="24"/>
  <c r="P48" i="24"/>
  <c r="N50" i="24"/>
  <c r="N48" i="24"/>
  <c r="S52" i="24"/>
  <c r="P52" i="24"/>
  <c r="S51" i="24"/>
  <c r="P20" i="24"/>
  <c r="S50" i="24"/>
  <c r="S49" i="24"/>
  <c r="N52" i="24"/>
  <c r="O51" i="24"/>
  <c r="O50" i="24"/>
  <c r="O49" i="24"/>
  <c r="S48" i="24"/>
  <c r="N51" i="24"/>
  <c r="N49" i="24"/>
  <c r="P49" i="24"/>
  <c r="O52" i="24"/>
  <c r="D22" i="24"/>
  <c r="M48" i="24" l="1"/>
  <c r="I48" i="24" s="1"/>
  <c r="M50" i="24"/>
  <c r="I50" i="24" s="1"/>
  <c r="M51" i="24"/>
  <c r="I51" i="24" s="1"/>
  <c r="M52" i="24"/>
  <c r="I52" i="24" s="1"/>
  <c r="M49" i="24"/>
  <c r="I49" i="24" s="1"/>
</calcChain>
</file>

<file path=xl/sharedStrings.xml><?xml version="1.0" encoding="utf-8"?>
<sst xmlns="http://schemas.openxmlformats.org/spreadsheetml/2006/main" count="177" uniqueCount="150">
  <si>
    <t>Surname</t>
  </si>
  <si>
    <t>Job Title</t>
  </si>
  <si>
    <t>Financial Leasing</t>
  </si>
  <si>
    <t>Guarantees Commitments</t>
  </si>
  <si>
    <t>Dublin 1</t>
  </si>
  <si>
    <t>Dublin 2</t>
  </si>
  <si>
    <t>Dublin 3</t>
  </si>
  <si>
    <t>Dublin 4</t>
  </si>
  <si>
    <t>Dublin 5</t>
  </si>
  <si>
    <t xml:space="preserve">Dublin 6 </t>
  </si>
  <si>
    <t>Dublin 7</t>
  </si>
  <si>
    <t>Dublin 6W</t>
  </si>
  <si>
    <t>Dublin 8</t>
  </si>
  <si>
    <t>Dublin 9</t>
  </si>
  <si>
    <t xml:space="preserve">Dublin 10 </t>
  </si>
  <si>
    <t>Dublin 11</t>
  </si>
  <si>
    <t>Dublin 12</t>
  </si>
  <si>
    <t>Dublin 13</t>
  </si>
  <si>
    <t>Dublin 14</t>
  </si>
  <si>
    <t>Dublin 15</t>
  </si>
  <si>
    <t>Dublin 16</t>
  </si>
  <si>
    <t>Dublin 17</t>
  </si>
  <si>
    <t>Dublin 18</t>
  </si>
  <si>
    <t>Dublin 20</t>
  </si>
  <si>
    <t>Dublin 22</t>
  </si>
  <si>
    <t>Dublin 24</t>
  </si>
  <si>
    <t>Other, please specify</t>
  </si>
  <si>
    <t>Eircode</t>
  </si>
  <si>
    <t>Address Line 1</t>
  </si>
  <si>
    <t>Address Line 2</t>
  </si>
  <si>
    <t>Address Line 3</t>
  </si>
  <si>
    <t>Address Line 4</t>
  </si>
  <si>
    <t>Email Address</t>
  </si>
  <si>
    <t>Business Phone Number</t>
  </si>
  <si>
    <t xml:space="preserve">Schedule 2 Business Activities: </t>
  </si>
  <si>
    <t>County - Firm</t>
  </si>
  <si>
    <t>New Trading Name of Firm (if different to above)</t>
  </si>
  <si>
    <t>Signed by:</t>
  </si>
  <si>
    <t>Date (dd/mm/yy):</t>
  </si>
  <si>
    <t>Activity One</t>
  </si>
  <si>
    <t>Schedule 2 Activity:</t>
  </si>
  <si>
    <t>Sub Sector:</t>
  </si>
  <si>
    <t>Activity Two</t>
  </si>
  <si>
    <t>Activity Three</t>
  </si>
  <si>
    <t>New/Existing Activity</t>
  </si>
  <si>
    <t>Ceasing Schedule 2 activity</t>
  </si>
  <si>
    <t>Commencing New Schedule 2 Activity</t>
  </si>
  <si>
    <t>Lending</t>
  </si>
  <si>
    <t>Consumer credit</t>
  </si>
  <si>
    <t>Credit agreements relating to immovable property</t>
  </si>
  <si>
    <t>Factoring</t>
  </si>
  <si>
    <t>With or without recourse</t>
  </si>
  <si>
    <t>Financing of commercial transitions (including forfeiting)</t>
  </si>
  <si>
    <t>Aviation</t>
  </si>
  <si>
    <t>Shipping</t>
  </si>
  <si>
    <t>Fleet Hire</t>
  </si>
  <si>
    <t>Agricultural</t>
  </si>
  <si>
    <t>Payment Services</t>
  </si>
  <si>
    <t>Payment services as defined in Article 4(3) of Directive 2017/64/EC.</t>
  </si>
  <si>
    <t>Issuing and administering</t>
  </si>
  <si>
    <t>Travellers cheques</t>
  </si>
  <si>
    <t>Guarantees and commitments</t>
  </si>
  <si>
    <t>Trading for own account</t>
  </si>
  <si>
    <t>Securities Issues</t>
  </si>
  <si>
    <t>Advice</t>
  </si>
  <si>
    <t>Undertakings on capital structure</t>
  </si>
  <si>
    <t>Industrial strategy and related questions</t>
  </si>
  <si>
    <t>Relating to mergers</t>
  </si>
  <si>
    <t>Purchase of undertakings</t>
  </si>
  <si>
    <t>Money Broking</t>
  </si>
  <si>
    <t>Money broking</t>
  </si>
  <si>
    <t>Portfolio Management</t>
  </si>
  <si>
    <t>Safekeeping</t>
  </si>
  <si>
    <t>Safekeeping and administration of securities</t>
  </si>
  <si>
    <t>Safe Custody</t>
  </si>
  <si>
    <t>Safe custody services</t>
  </si>
  <si>
    <t>Electronic Money</t>
  </si>
  <si>
    <t>Issuing electronic money</t>
  </si>
  <si>
    <t>Schedule 2 Activity</t>
  </si>
  <si>
    <t>Declaration</t>
  </si>
  <si>
    <t>Other:</t>
  </si>
  <si>
    <t>All No's Selected</t>
  </si>
  <si>
    <t>All Questions answered</t>
  </si>
  <si>
    <t>Date commencing / ceasing Schedule 2 activity:</t>
  </si>
  <si>
    <t>Commencing/Ceasing Schedule 2 Activity:</t>
  </si>
  <si>
    <t>County</t>
  </si>
  <si>
    <t>New Legal Name of Firm</t>
  </si>
  <si>
    <t>Contact Details</t>
  </si>
  <si>
    <t>Firm Address</t>
  </si>
  <si>
    <t>New Schedule 2 Activity</t>
  </si>
  <si>
    <t>Person 1</t>
  </si>
  <si>
    <t>Person 2</t>
  </si>
  <si>
    <t>Section 1: Contact Details</t>
  </si>
  <si>
    <t>Principal Business Address</t>
  </si>
  <si>
    <t>Section 2: Applicant Details</t>
  </si>
  <si>
    <t xml:space="preserve">Activity Four </t>
  </si>
  <si>
    <t xml:space="preserve">Activity Five </t>
  </si>
  <si>
    <t>I/We confirm that to the best of my/our knowledge and belief, all responses to the information contained in this form are true, accurate and complete.</t>
  </si>
  <si>
    <t xml:space="preserve">Business Mobile Number (If applicable) </t>
  </si>
  <si>
    <r>
      <t xml:space="preserve">The Central Bank will process personal data provided by you in order to fulfil its statutory functions or to fulfil its business operations. Any personal data provided will be processed in accordance with the requirements of data protection legislation. Should you have any queries concerning the processing of personal data by the Central Bank, these can be submitted to </t>
    </r>
    <r>
      <rPr>
        <sz val="11"/>
        <color rgb="FF1F497D"/>
        <rFont val="Lato"/>
        <family val="2"/>
      </rPr>
      <t xml:space="preserve">dataprotection@centralbank.ie. </t>
    </r>
    <r>
      <rPr>
        <sz val="11"/>
        <color rgb="FF000000"/>
        <rFont val="Lato"/>
        <family val="2"/>
      </rPr>
      <t xml:space="preserve">A copy of the Central Bank’s Data Protection Notice is available at the following location </t>
    </r>
    <r>
      <rPr>
        <u/>
        <sz val="11"/>
        <rFont val="Lato"/>
        <family val="2"/>
      </rPr>
      <t xml:space="preserve">https://www.centralbank.ie/fns/privacy-statement </t>
    </r>
  </si>
  <si>
    <r>
      <t>I/We acknowledge the Firm’s continuing record keeping obligations under Section 55(9) of the Criminal Justice (Money Laundering and Terrorist Financing ) Act 201</t>
    </r>
    <r>
      <rPr>
        <sz val="11"/>
        <rFont val="Lato"/>
        <family val="2"/>
      </rPr>
      <t>0 as amended</t>
    </r>
    <r>
      <rPr>
        <sz val="11"/>
        <color rgb="FF000000"/>
        <rFont val="Lato"/>
        <family val="2"/>
      </rPr>
      <t xml:space="preserve">.  </t>
    </r>
  </si>
  <si>
    <r>
      <t>I /We</t>
    </r>
    <r>
      <rPr>
        <b/>
        <sz val="11"/>
        <color rgb="FF000000"/>
        <rFont val="Lato"/>
        <family val="2"/>
      </rPr>
      <t xml:space="preserve"> </t>
    </r>
    <r>
      <rPr>
        <sz val="11"/>
        <color rgb="FF000000"/>
        <rFont val="Lato"/>
        <family val="2"/>
      </rPr>
      <t>acknowledge, on behalf of the Firm, that the Central Bank may disclose information contained in this form in the performance of its statutory functions or otherwise as may be specifically authorised by law.</t>
    </r>
  </si>
  <si>
    <r>
      <t xml:space="preserve">Principal Contact Details:
</t>
    </r>
    <r>
      <rPr>
        <i/>
        <sz val="10"/>
        <rFont val="Lato"/>
        <family val="2"/>
      </rPr>
      <t>(Preferably, this should be someone who is part of the management or works directly for the Firm)</t>
    </r>
  </si>
  <si>
    <t>First Name</t>
  </si>
  <si>
    <t>Website Address (if applicable)</t>
  </si>
  <si>
    <t>For and on behalf of 
(Firm Name):</t>
  </si>
  <si>
    <t>Position:</t>
  </si>
  <si>
    <r>
      <rPr>
        <b/>
        <sz val="13"/>
        <color theme="1"/>
        <rFont val="Lato"/>
        <family val="2"/>
      </rPr>
      <t>Nature of Update to Schedule 2 Details</t>
    </r>
    <r>
      <rPr>
        <b/>
        <sz val="12"/>
        <color theme="1"/>
        <rFont val="Lato"/>
        <family val="2"/>
      </rPr>
      <t xml:space="preserve">
</t>
    </r>
    <r>
      <rPr>
        <b/>
        <i/>
        <sz val="11"/>
        <color theme="1"/>
        <rFont val="Lato"/>
        <family val="2"/>
      </rPr>
      <t>Please answer all questions:</t>
    </r>
  </si>
  <si>
    <t>Central Bank of Ireland ('Central Bank') Institution Code</t>
  </si>
  <si>
    <t>Firm Legal Name/Trading Name</t>
  </si>
  <si>
    <t xml:space="preserve">Firm Legal Name </t>
  </si>
  <si>
    <t>Please provide an comprehensive explanation for commencing/ceasing Schedule 2 activity:</t>
  </si>
  <si>
    <t>Firm Details</t>
  </si>
  <si>
    <t>Carlow</t>
  </si>
  <si>
    <t>Cavan</t>
  </si>
  <si>
    <t>Clare</t>
  </si>
  <si>
    <t>Cork</t>
  </si>
  <si>
    <t>Donegal</t>
  </si>
  <si>
    <t>Dublin</t>
  </si>
  <si>
    <t>Galway</t>
  </si>
  <si>
    <t>Kerry</t>
  </si>
  <si>
    <t>Kildare</t>
  </si>
  <si>
    <t>Kilkenny</t>
  </si>
  <si>
    <t>Laois</t>
  </si>
  <si>
    <t>Leitrim</t>
  </si>
  <si>
    <t>Limerick</t>
  </si>
  <si>
    <t>Wicklow</t>
  </si>
  <si>
    <t>Wexford</t>
  </si>
  <si>
    <t>Westmeath</t>
  </si>
  <si>
    <t>Waterford</t>
  </si>
  <si>
    <t>Tipperary</t>
  </si>
  <si>
    <t>Sligo</t>
  </si>
  <si>
    <t>Roscommon</t>
  </si>
  <si>
    <t>Offaly</t>
  </si>
  <si>
    <t>Monaghan</t>
  </si>
  <si>
    <t>Meath</t>
  </si>
  <si>
    <t>Mayo</t>
  </si>
  <si>
    <t>Louth</t>
  </si>
  <si>
    <t>Longford</t>
  </si>
  <si>
    <t>Issuing and Administering</t>
  </si>
  <si>
    <t>Bank drafts</t>
  </si>
  <si>
    <t>Portfolio management and advice</t>
  </si>
  <si>
    <t xml:space="preserve">Trading for own account </t>
  </si>
  <si>
    <t>Money market instruments (cheques, bills, certificates of deposit, etc.)</t>
  </si>
  <si>
    <t>Foreign exchange</t>
  </si>
  <si>
    <t>Financial futures and options</t>
  </si>
  <si>
    <t>Exchange and interest-rate instruments</t>
  </si>
  <si>
    <t>Transferable securities</t>
  </si>
  <si>
    <t>Participation in securities issues and the provision of services relating to such issues</t>
  </si>
  <si>
    <t>Discontinued Schedule 2 Activity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</si>
</sst>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9]0#####\ 000\ 0000;0######\ 000\ 0000"/>
    <numFmt numFmtId="165" formatCode="dd\-mmm\-yyyy"/>
  </numFmts>
  <fonts count="32" x14ac:knownFonts="1">
    <font>
      <sz val="11"/>
      <color theme="1"/>
      <name val="Calibri"/>
      <family val="2"/>
      <scheme val="minor"/>
    </font>
    <font>
      <sz val="11"/>
      <color theme="0"/>
      <name val="Calibri"/>
      <family val="2"/>
      <scheme val="minor"/>
    </font>
    <font>
      <sz val="8"/>
      <color rgb="FF000000"/>
      <name val="Segoe UI"/>
      <family val="2"/>
    </font>
    <font>
      <sz val="11"/>
      <color theme="1"/>
      <name val="Calibri"/>
      <family val="2"/>
      <scheme val="minor"/>
    </font>
    <font>
      <sz val="11"/>
      <color theme="1"/>
      <name val="Lato"/>
      <family val="2"/>
    </font>
    <font>
      <b/>
      <sz val="14"/>
      <color theme="1"/>
      <name val="Lato"/>
      <family val="2"/>
    </font>
    <font>
      <sz val="11"/>
      <color rgb="FFFF0000"/>
      <name val="Lato"/>
      <family val="2"/>
    </font>
    <font>
      <sz val="12"/>
      <color theme="1"/>
      <name val="Lato"/>
      <family val="2"/>
    </font>
    <font>
      <b/>
      <sz val="11"/>
      <color rgb="FFFF0000"/>
      <name val="Lato"/>
      <family val="2"/>
    </font>
    <font>
      <sz val="11"/>
      <color rgb="FF000000"/>
      <name val="Lato"/>
      <family val="2"/>
    </font>
    <font>
      <sz val="11"/>
      <color theme="6" tint="0.79998168889431442"/>
      <name val="Lato"/>
      <family val="2"/>
    </font>
    <font>
      <sz val="11"/>
      <name val="Lato"/>
      <family val="2"/>
    </font>
    <font>
      <b/>
      <sz val="12"/>
      <color theme="1"/>
      <name val="Lato"/>
      <family val="2"/>
    </font>
    <font>
      <sz val="11"/>
      <color rgb="FF1F497D"/>
      <name val="Lato"/>
      <family val="2"/>
    </font>
    <font>
      <u/>
      <sz val="11"/>
      <name val="Lato"/>
      <family val="2"/>
    </font>
    <font>
      <b/>
      <sz val="14"/>
      <color rgb="FFFF0000"/>
      <name val="Lato"/>
      <family val="2"/>
    </font>
    <font>
      <sz val="11"/>
      <color theme="2"/>
      <name val="Calibri"/>
      <family val="2"/>
      <scheme val="minor"/>
    </font>
    <font>
      <b/>
      <sz val="11"/>
      <color rgb="FF000000"/>
      <name val="Lato"/>
      <family val="2"/>
    </font>
    <font>
      <b/>
      <sz val="11"/>
      <name val="Lato"/>
      <family val="2"/>
    </font>
    <font>
      <sz val="10"/>
      <color rgb="FFFF0000"/>
      <name val="Lato"/>
      <family val="2"/>
    </font>
    <font>
      <b/>
      <sz val="16"/>
      <color rgb="FFFF0000"/>
      <name val="Lato"/>
      <family val="2"/>
    </font>
    <font>
      <b/>
      <sz val="12"/>
      <color theme="8" tint="-0.499984740745262"/>
      <name val="Lato"/>
      <family val="2"/>
    </font>
    <font>
      <b/>
      <i/>
      <sz val="11"/>
      <color theme="8" tint="-0.499984740745262"/>
      <name val="Lato"/>
      <family val="2"/>
    </font>
    <font>
      <b/>
      <sz val="10"/>
      <color rgb="FFFF0000"/>
      <name val="Lato"/>
      <family val="2"/>
    </font>
    <font>
      <b/>
      <sz val="11"/>
      <color theme="1"/>
      <name val="Lato"/>
      <family val="2"/>
    </font>
    <font>
      <b/>
      <sz val="13"/>
      <name val="Lato"/>
      <family val="2"/>
    </font>
    <font>
      <b/>
      <i/>
      <sz val="11"/>
      <name val="Lato"/>
      <family val="2"/>
    </font>
    <font>
      <i/>
      <sz val="10"/>
      <name val="Lato"/>
      <family val="2"/>
    </font>
    <font>
      <b/>
      <i/>
      <sz val="13"/>
      <name val="Lato"/>
      <family val="2"/>
    </font>
    <font>
      <b/>
      <sz val="13"/>
      <color theme="1"/>
      <name val="Lato"/>
      <family val="2"/>
    </font>
    <font>
      <b/>
      <i/>
      <sz val="11"/>
      <color theme="1"/>
      <name val="Lato"/>
      <family val="2"/>
    </font>
    <font>
      <b/>
      <sz val="12"/>
      <color rgb="FF000000"/>
      <name val="Lato"/>
      <family val="2"/>
    </font>
  </fonts>
  <fills count="8">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4" tint="0.59999389629810485"/>
        <bgColor indexed="65"/>
      </patternFill>
    </fill>
    <fill>
      <patternFill patternType="solid">
        <fgColor theme="8"/>
      </patternFill>
    </fill>
    <fill>
      <patternFill patternType="solid">
        <fgColor theme="4" tint="0.79998168889431442"/>
        <bgColor indexed="64"/>
      </patternFill>
    </fill>
    <fill>
      <patternFill patternType="solid">
        <fgColor theme="4" tint="0.59999389629810485"/>
        <bgColor indexed="64"/>
      </patternFill>
    </fill>
  </fills>
  <borders count="4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theme="0" tint="-0.34998626667073579"/>
      </right>
      <top style="thin">
        <color theme="0" tint="-0.14996795556505021"/>
      </top>
      <bottom style="thin">
        <color theme="0" tint="-0.14996795556505021"/>
      </bottom>
      <diagonal/>
    </border>
    <border>
      <left style="medium">
        <color theme="0" tint="-0.34998626667073579"/>
      </left>
      <right style="thin">
        <color theme="0" tint="-0.14996795556505021"/>
      </right>
      <top style="thin">
        <color theme="0" tint="-0.14996795556505021"/>
      </top>
      <bottom style="medium">
        <color theme="0" tint="-0.34998626667073579"/>
      </bottom>
      <diagonal/>
    </border>
    <border>
      <left style="thin">
        <color theme="0" tint="-0.14996795556505021"/>
      </left>
      <right style="medium">
        <color theme="0" tint="-0.34998626667073579"/>
      </right>
      <top style="thin">
        <color theme="0" tint="-0.14996795556505021"/>
      </top>
      <bottom style="medium">
        <color theme="0" tint="-0.34998626667073579"/>
      </bottom>
      <diagonal/>
    </border>
    <border>
      <left style="medium">
        <color theme="0" tint="-0.34998626667073579"/>
      </left>
      <right style="thin">
        <color theme="0" tint="-0.14996795556505021"/>
      </right>
      <top style="medium">
        <color theme="0" tint="-0.34998626667073579"/>
      </top>
      <bottom style="medium">
        <color theme="0" tint="-0.34998626667073579"/>
      </bottom>
      <diagonal/>
    </border>
    <border>
      <left style="thin">
        <color theme="0" tint="-0.14996795556505021"/>
      </left>
      <right style="medium">
        <color theme="0" tint="-0.34998626667073579"/>
      </right>
      <top style="medium">
        <color theme="0" tint="-0.34998626667073579"/>
      </top>
      <bottom style="medium">
        <color theme="0" tint="-0.34998626667073579"/>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style="thin">
        <color theme="0" tint="-4.9989318521683403E-2"/>
      </right>
      <top style="thin">
        <color theme="0" tint="-4.9989318521683403E-2"/>
      </top>
      <bottom style="medium">
        <color theme="0" tint="-0.34998626667073579"/>
      </bottom>
      <diagonal/>
    </border>
    <border>
      <left style="thin">
        <color theme="0" tint="-4.9989318521683403E-2"/>
      </left>
      <right style="medium">
        <color theme="0" tint="-0.34998626667073579"/>
      </right>
      <top style="thin">
        <color theme="0" tint="-4.9989318521683403E-2"/>
      </top>
      <bottom style="medium">
        <color theme="0" tint="-0.34998626667073579"/>
      </bottom>
      <diagonal/>
    </border>
    <border>
      <left style="medium">
        <color theme="0" tint="-0.34998626667073579"/>
      </left>
      <right style="thin">
        <color theme="0" tint="-4.9989318521683403E-2"/>
      </right>
      <top/>
      <bottom style="thin">
        <color theme="0" tint="-4.9989318521683403E-2"/>
      </bottom>
      <diagonal/>
    </border>
    <border>
      <left style="thin">
        <color theme="0" tint="-4.9989318521683403E-2"/>
      </left>
      <right style="medium">
        <color theme="0" tint="-0.34998626667073579"/>
      </right>
      <top/>
      <bottom style="thin">
        <color theme="0" tint="-4.9989318521683403E-2"/>
      </bottom>
      <diagonal/>
    </border>
    <border>
      <left style="medium">
        <color theme="0" tint="-0.34998626667073579"/>
      </left>
      <right style="thin">
        <color theme="0" tint="-0.14996795556505021"/>
      </right>
      <top style="medium">
        <color theme="0" tint="-0.34998626667073579"/>
      </top>
      <bottom/>
      <diagonal/>
    </border>
    <border>
      <left style="thin">
        <color theme="0" tint="-0.14996795556505021"/>
      </left>
      <right style="medium">
        <color theme="0" tint="-0.34998626667073579"/>
      </right>
      <top style="medium">
        <color theme="0" tint="-0.34998626667073579"/>
      </top>
      <bottom/>
      <diagonal/>
    </border>
    <border>
      <left style="medium">
        <color theme="0" tint="-0.34998626667073579"/>
      </left>
      <right style="thin">
        <color theme="0" tint="-0.14996795556505021"/>
      </right>
      <top/>
      <bottom style="medium">
        <color theme="0" tint="-0.34998626667073579"/>
      </bottom>
      <diagonal/>
    </border>
    <border>
      <left style="thin">
        <color theme="0" tint="-0.14996795556505021"/>
      </left>
      <right style="medium">
        <color theme="0" tint="-0.34998626667073579"/>
      </right>
      <top/>
      <bottom style="medium">
        <color theme="0" tint="-0.34998626667073579"/>
      </bottom>
      <diagonal/>
    </border>
    <border>
      <left/>
      <right/>
      <top/>
      <bottom style="medium">
        <color theme="0" tint="-0.34998626667073579"/>
      </bottom>
      <diagonal/>
    </border>
    <border>
      <left/>
      <right/>
      <top style="medium">
        <color theme="0" tint="-0.34998626667073579"/>
      </top>
      <bottom/>
      <diagonal/>
    </border>
    <border>
      <left style="thin">
        <color theme="0" tint="-0.14996795556505021"/>
      </left>
      <right/>
      <top style="thin">
        <color theme="0" tint="-0.14996795556505021"/>
      </top>
      <bottom style="thin">
        <color theme="0" tint="-0.14996795556505021"/>
      </bottom>
      <diagonal/>
    </border>
    <border>
      <left style="thin">
        <color theme="0" tint="-0.14993743705557422"/>
      </left>
      <right style="medium">
        <color theme="0" tint="-0.34998626667073579"/>
      </right>
      <top style="thin">
        <color theme="0" tint="-0.14993743705557422"/>
      </top>
      <bottom style="thin">
        <color theme="0" tint="-0.14993743705557422"/>
      </bottom>
      <diagonal/>
    </border>
    <border>
      <left/>
      <right style="medium">
        <color theme="0" tint="-0.34998626667073579"/>
      </right>
      <top style="medium">
        <color theme="0" tint="-0.34998626667073579"/>
      </top>
      <bottom style="thin">
        <color theme="0" tint="-0.14996795556505021"/>
      </bottom>
      <diagonal/>
    </border>
    <border>
      <left style="medium">
        <color theme="0" tint="-0.34998626667073579"/>
      </left>
      <right/>
      <top style="medium">
        <color theme="0" tint="-0.34998626667073579"/>
      </top>
      <bottom style="thin">
        <color theme="0" tint="-0.14996795556505021"/>
      </bottom>
      <diagonal/>
    </border>
    <border>
      <left/>
      <right/>
      <top style="medium">
        <color theme="0" tint="-0.34998626667073579"/>
      </top>
      <bottom style="medium">
        <color theme="0" tint="-0.34998626667073579"/>
      </bottom>
      <diagonal/>
    </border>
    <border>
      <left/>
      <right style="medium">
        <color theme="0" tint="-0.34998626667073579"/>
      </right>
      <top style="thin">
        <color theme="0" tint="-0.14996795556505021"/>
      </top>
      <bottom style="medium">
        <color theme="0" tint="-0.34998626667073579"/>
      </bottom>
      <diagonal/>
    </border>
    <border>
      <left style="medium">
        <color theme="0" tint="-0.34998626667073579"/>
      </left>
      <right/>
      <top style="thin">
        <color theme="0" tint="-0.14996795556505021"/>
      </top>
      <bottom style="medium">
        <color theme="0" tint="-0.34998626667073579"/>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style="thin">
        <color theme="0" tint="-0.14993743705557422"/>
      </left>
      <right style="medium">
        <color theme="0" tint="-0.34998626667073579"/>
      </right>
      <top style="thin">
        <color theme="0" tint="-0.14993743705557422"/>
      </top>
      <bottom/>
      <diagonal/>
    </border>
    <border>
      <left/>
      <right/>
      <top style="thin">
        <color theme="0" tint="-0.14996795556505021"/>
      </top>
      <bottom style="medium">
        <color theme="0" tint="-0.34998626667073579"/>
      </bottom>
      <diagonal/>
    </border>
    <border>
      <left style="thin">
        <color theme="0" tint="-0.14993743705557422"/>
      </left>
      <right style="medium">
        <color theme="0" tint="-0.34998626667073579"/>
      </right>
      <top style="thin">
        <color theme="0" tint="-0.14996795556505021"/>
      </top>
      <bottom style="thin">
        <color theme="0" tint="-0.14993743705557422"/>
      </bottom>
      <diagonal/>
    </border>
    <border>
      <left style="medium">
        <color theme="2" tint="-0.249977111117893"/>
      </left>
      <right/>
      <top/>
      <bottom/>
      <diagonal/>
    </border>
    <border>
      <left/>
      <right style="medium">
        <color theme="2" tint="-0.249977111117893"/>
      </right>
      <top/>
      <bottom/>
      <diagonal/>
    </border>
    <border>
      <left style="medium">
        <color theme="2" tint="-0.249977111117893"/>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theme="2" tint="-0.249977111117893"/>
      </right>
      <top style="thin">
        <color theme="0" tint="-0.14996795556505021"/>
      </top>
      <bottom style="thin">
        <color theme="0" tint="-0.14996795556505021"/>
      </bottom>
      <diagonal/>
    </border>
    <border>
      <left style="medium">
        <color theme="2" tint="-0.249977111117893"/>
      </left>
      <right style="thin">
        <color theme="0" tint="-0.14996795556505021"/>
      </right>
      <top style="thin">
        <color theme="0" tint="-0.14996795556505021"/>
      </top>
      <bottom style="medium">
        <color theme="2" tint="-0.249977111117893"/>
      </bottom>
      <diagonal/>
    </border>
    <border>
      <left style="thin">
        <color theme="0" tint="-0.14996795556505021"/>
      </left>
      <right style="medium">
        <color theme="2" tint="-0.249977111117893"/>
      </right>
      <top style="thin">
        <color theme="0" tint="-0.14996795556505021"/>
      </top>
      <bottom style="medium">
        <color theme="2" tint="-0.249977111117893"/>
      </bottom>
      <diagonal/>
    </border>
  </borders>
  <cellStyleXfs count="3">
    <xf numFmtId="0" fontId="0" fillId="0" borderId="0"/>
    <xf numFmtId="0" fontId="3" fillId="4" borderId="0" applyNumberFormat="0" applyBorder="0" applyAlignment="0" applyProtection="0"/>
    <xf numFmtId="0" fontId="1" fillId="5" borderId="0" applyNumberFormat="0" applyBorder="0" applyAlignment="0" applyProtection="0"/>
  </cellStyleXfs>
  <cellXfs count="126">
    <xf numFmtId="0" fontId="0" fillId="0" borderId="0" xfId="0"/>
    <xf numFmtId="0" fontId="4" fillId="0" borderId="0" xfId="0" applyFont="1"/>
    <xf numFmtId="0" fontId="4" fillId="0" borderId="0" xfId="0" applyFont="1" applyAlignment="1">
      <alignment vertical="center"/>
    </xf>
    <xf numFmtId="0" fontId="12" fillId="2" borderId="1" xfId="0" applyFont="1" applyFill="1" applyBorder="1" applyAlignment="1">
      <alignment horizontal="left" vertical="center" wrapText="1"/>
    </xf>
    <xf numFmtId="0" fontId="7" fillId="0" borderId="0" xfId="0" applyFont="1" applyAlignment="1">
      <alignment horizontal="left" vertical="top"/>
    </xf>
    <xf numFmtId="0" fontId="7" fillId="0" borderId="0" xfId="0" applyFont="1" applyAlignment="1">
      <alignment vertical="center"/>
    </xf>
    <xf numFmtId="0" fontId="7" fillId="0" borderId="0" xfId="0" applyFont="1" applyAlignment="1">
      <alignment horizontal="left" vertical="top" wrapText="1"/>
    </xf>
    <xf numFmtId="0" fontId="4" fillId="0" borderId="4" xfId="0" applyFont="1" applyBorder="1" applyAlignment="1">
      <alignment vertical="center"/>
    </xf>
    <xf numFmtId="0" fontId="4" fillId="0" borderId="4" xfId="0" applyFont="1" applyBorder="1" applyAlignment="1">
      <alignment vertical="center" wrapText="1"/>
    </xf>
    <xf numFmtId="0" fontId="4" fillId="0" borderId="5" xfId="0" applyFont="1" applyBorder="1" applyAlignment="1" applyProtection="1">
      <alignment vertical="center"/>
      <protection locked="0"/>
    </xf>
    <xf numFmtId="164" fontId="4" fillId="0" borderId="5" xfId="0" applyNumberFormat="1"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0" xfId="0" applyFont="1" applyAlignment="1">
      <alignment vertical="center" wrapText="1"/>
    </xf>
    <xf numFmtId="0" fontId="4" fillId="0" borderId="0" xfId="0" applyFont="1" applyAlignment="1">
      <alignment wrapText="1"/>
    </xf>
    <xf numFmtId="0" fontId="4" fillId="0" borderId="0" xfId="0" applyFont="1" applyAlignment="1">
      <alignment vertical="top"/>
    </xf>
    <xf numFmtId="0" fontId="4" fillId="0" borderId="0" xfId="0" applyFont="1" applyProtection="1">
      <protection hidden="1"/>
    </xf>
    <xf numFmtId="0" fontId="5" fillId="0" borderId="0" xfId="0" applyFont="1" applyAlignment="1">
      <alignment horizontal="left" vertical="center" indent="54"/>
    </xf>
    <xf numFmtId="0" fontId="4" fillId="0" borderId="0" xfId="0" applyFont="1" applyAlignment="1">
      <alignment horizontal="centerContinuous"/>
    </xf>
    <xf numFmtId="0" fontId="4" fillId="0" borderId="0" xfId="0" applyFont="1" applyAlignment="1">
      <alignment horizontal="center" vertical="center"/>
    </xf>
    <xf numFmtId="0" fontId="4" fillId="0" borderId="0" xfId="0" applyFont="1" applyAlignment="1">
      <alignment horizontal="left"/>
    </xf>
    <xf numFmtId="0" fontId="10" fillId="0" borderId="0" xfId="0" applyFont="1"/>
    <xf numFmtId="0" fontId="15" fillId="0" borderId="0" xfId="0" applyFont="1" applyAlignment="1" applyProtection="1">
      <alignment horizontal="left" vertical="center" indent="3"/>
      <protection hidden="1"/>
    </xf>
    <xf numFmtId="0" fontId="15" fillId="0" borderId="0" xfId="0" applyFont="1" applyAlignment="1" applyProtection="1">
      <alignment horizontal="center" vertical="center"/>
      <protection hidden="1"/>
    </xf>
    <xf numFmtId="0" fontId="6" fillId="0" borderId="0" xfId="0" applyFont="1" applyAlignment="1" applyProtection="1">
      <alignment horizontal="center" vertical="center"/>
      <protection hidden="1"/>
    </xf>
    <xf numFmtId="0" fontId="4" fillId="0" borderId="0" xfId="0" applyFont="1" applyAlignment="1">
      <alignment horizontal="left" vertical="center"/>
    </xf>
    <xf numFmtId="0" fontId="6" fillId="0" borderId="0" xfId="0" applyFont="1" applyAlignment="1">
      <alignment vertical="center"/>
    </xf>
    <xf numFmtId="0" fontId="4" fillId="0" borderId="0" xfId="0" applyFont="1" applyAlignment="1" applyProtection="1">
      <alignment vertical="top"/>
      <protection hidden="1"/>
    </xf>
    <xf numFmtId="0" fontId="10" fillId="0" borderId="0" xfId="0" applyFont="1" applyAlignment="1">
      <alignment vertical="top"/>
    </xf>
    <xf numFmtId="0" fontId="4" fillId="0" borderId="0" xfId="0" applyFont="1" applyAlignment="1">
      <alignment horizontal="left" vertical="top"/>
    </xf>
    <xf numFmtId="0" fontId="4" fillId="0" borderId="0" xfId="0" applyFont="1" applyAlignment="1" applyProtection="1">
      <alignment vertical="center"/>
      <protection hidden="1"/>
    </xf>
    <xf numFmtId="0" fontId="10" fillId="0" borderId="0" xfId="0" applyFont="1" applyAlignment="1">
      <alignment vertical="center"/>
    </xf>
    <xf numFmtId="0" fontId="15" fillId="0" borderId="0" xfId="0" applyFont="1" applyAlignment="1">
      <alignment horizontal="left" vertical="center" indent="2"/>
    </xf>
    <xf numFmtId="0" fontId="20" fillId="0" borderId="0" xfId="0" applyFont="1" applyAlignment="1" applyProtection="1">
      <alignment horizontal="left" vertical="center" indent="3"/>
      <protection hidden="1"/>
    </xf>
    <xf numFmtId="0" fontId="8" fillId="0" borderId="0" xfId="0" applyFont="1" applyAlignment="1">
      <alignment horizontal="centerContinuous" vertical="center" wrapText="1"/>
    </xf>
    <xf numFmtId="0" fontId="4" fillId="0" borderId="17" xfId="0" applyFont="1" applyBorder="1" applyAlignment="1">
      <alignment vertical="center" wrapText="1"/>
    </xf>
    <xf numFmtId="0" fontId="4" fillId="0" borderId="19" xfId="0" applyFont="1" applyBorder="1" applyAlignment="1">
      <alignment vertical="center" wrapText="1"/>
    </xf>
    <xf numFmtId="0" fontId="11" fillId="0" borderId="0" xfId="0" applyFont="1"/>
    <xf numFmtId="0" fontId="4" fillId="0" borderId="30" xfId="0" applyFont="1" applyBorder="1"/>
    <xf numFmtId="0" fontId="4" fillId="0" borderId="29" xfId="0" applyFont="1" applyBorder="1"/>
    <xf numFmtId="0" fontId="4" fillId="0" borderId="10" xfId="0" applyFont="1" applyBorder="1" applyAlignment="1" applyProtection="1">
      <alignment vertical="center" wrapText="1"/>
      <protection locked="0"/>
    </xf>
    <xf numFmtId="0" fontId="11" fillId="0" borderId="10" xfId="0" applyFont="1" applyBorder="1" applyAlignment="1" applyProtection="1">
      <alignment horizontal="left" vertical="center"/>
      <protection locked="0"/>
    </xf>
    <xf numFmtId="0" fontId="11" fillId="0" borderId="10"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hidden="1"/>
    </xf>
    <xf numFmtId="0" fontId="4" fillId="0" borderId="0" xfId="0" applyFont="1" applyAlignment="1" applyProtection="1">
      <alignment vertical="center"/>
      <protection locked="0"/>
    </xf>
    <xf numFmtId="0" fontId="19" fillId="0" borderId="0" xfId="0" applyFont="1" applyAlignment="1" applyProtection="1">
      <alignment horizontal="center" vertical="center"/>
      <protection locked="0" hidden="1"/>
    </xf>
    <xf numFmtId="0" fontId="6" fillId="0" borderId="0" xfId="0" applyFont="1" applyAlignment="1">
      <alignment horizontal="center" vertical="center"/>
    </xf>
    <xf numFmtId="0" fontId="22" fillId="0" borderId="11" xfId="1" applyFont="1" applyFill="1" applyBorder="1" applyAlignment="1">
      <alignment horizontal="left" vertical="center" wrapText="1"/>
    </xf>
    <xf numFmtId="0" fontId="22" fillId="0" borderId="29" xfId="1" applyFont="1" applyFill="1" applyBorder="1" applyAlignment="1">
      <alignment horizontal="left" vertical="center" wrapText="1"/>
    </xf>
    <xf numFmtId="0" fontId="8" fillId="0" borderId="31" xfId="0" applyFont="1" applyBorder="1" applyAlignment="1" applyProtection="1">
      <alignment horizontal="center"/>
      <protection hidden="1"/>
    </xf>
    <xf numFmtId="0" fontId="21" fillId="0" borderId="30" xfId="2" applyFont="1" applyFill="1" applyBorder="1" applyAlignment="1">
      <alignment horizontal="left" vertical="center" wrapText="1"/>
    </xf>
    <xf numFmtId="0" fontId="21" fillId="0" borderId="29" xfId="2" applyFont="1" applyFill="1" applyBorder="1" applyAlignment="1">
      <alignment horizontal="left" vertical="center" wrapText="1"/>
    </xf>
    <xf numFmtId="0" fontId="4" fillId="0" borderId="33" xfId="0" applyFont="1" applyBorder="1" applyAlignment="1">
      <alignment vertical="center"/>
    </xf>
    <xf numFmtId="0" fontId="23" fillId="0" borderId="32" xfId="0" applyFont="1" applyBorder="1" applyAlignment="1">
      <alignment horizontal="left" vertical="center" indent="25"/>
    </xf>
    <xf numFmtId="0" fontId="4" fillId="0" borderId="34" xfId="0" applyFont="1" applyBorder="1" applyAlignment="1" applyProtection="1">
      <alignment vertical="center" wrapText="1"/>
      <protection locked="0"/>
    </xf>
    <xf numFmtId="0" fontId="11" fillId="0" borderId="34" xfId="0" applyFont="1" applyBorder="1" applyAlignment="1" applyProtection="1">
      <alignment horizontal="left" vertical="center"/>
      <protection locked="0"/>
    </xf>
    <xf numFmtId="0" fontId="11" fillId="0" borderId="34" xfId="0" applyFont="1" applyBorder="1" applyAlignment="1" applyProtection="1">
      <alignment horizontal="left" vertical="center" wrapText="1"/>
      <protection locked="0"/>
    </xf>
    <xf numFmtId="0" fontId="4" fillId="0" borderId="33" xfId="0" applyFont="1" applyBorder="1" applyAlignment="1">
      <alignment vertical="center" wrapText="1"/>
    </xf>
    <xf numFmtId="0" fontId="22" fillId="0" borderId="15" xfId="1" applyFont="1" applyFill="1" applyBorder="1" applyAlignment="1">
      <alignment horizontal="left" vertical="center"/>
    </xf>
    <xf numFmtId="0" fontId="22" fillId="0" borderId="26" xfId="1" applyFont="1" applyFill="1" applyBorder="1" applyAlignment="1">
      <alignment horizontal="left" vertical="center"/>
    </xf>
    <xf numFmtId="0" fontId="22" fillId="0" borderId="16" xfId="1" applyFont="1" applyFill="1" applyBorder="1" applyAlignment="1">
      <alignment horizontal="left" vertical="center"/>
    </xf>
    <xf numFmtId="0" fontId="8" fillId="0" borderId="4" xfId="0" applyFont="1" applyBorder="1" applyAlignment="1" applyProtection="1">
      <alignment horizontal="center" vertical="center"/>
      <protection hidden="1"/>
    </xf>
    <xf numFmtId="0" fontId="18" fillId="0" borderId="10" xfId="0" applyFont="1" applyBorder="1" applyAlignment="1" applyProtection="1">
      <alignment horizontal="left" vertical="center"/>
      <protection hidden="1"/>
    </xf>
    <xf numFmtId="0" fontId="18" fillId="0" borderId="27" xfId="0" applyFont="1" applyBorder="1" applyAlignment="1" applyProtection="1">
      <alignment horizontal="left" vertical="center"/>
      <protection hidden="1"/>
    </xf>
    <xf numFmtId="0" fontId="11" fillId="0" borderId="27" xfId="0" applyFont="1" applyBorder="1" applyAlignment="1" applyProtection="1">
      <alignment horizontal="left" vertical="center" wrapText="1"/>
      <protection locked="0"/>
    </xf>
    <xf numFmtId="0" fontId="11" fillId="0" borderId="28"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36"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165" fontId="11" fillId="0" borderId="10" xfId="0" applyNumberFormat="1" applyFont="1" applyBorder="1" applyAlignment="1" applyProtection="1">
      <alignment horizontal="left" vertical="center" wrapText="1"/>
      <protection locked="0"/>
    </xf>
    <xf numFmtId="165" fontId="11" fillId="0" borderId="34" xfId="0" applyNumberFormat="1" applyFont="1" applyBorder="1" applyAlignment="1" applyProtection="1">
      <alignment horizontal="left" vertical="center" wrapText="1"/>
      <protection locked="0"/>
    </xf>
    <xf numFmtId="0" fontId="18" fillId="0" borderId="10"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locked="0"/>
    </xf>
    <xf numFmtId="0" fontId="4" fillId="0" borderId="37" xfId="0" applyFont="1" applyBorder="1" applyAlignment="1">
      <alignment vertical="center" wrapText="1"/>
    </xf>
    <xf numFmtId="0" fontId="11" fillId="0" borderId="37" xfId="0" applyFont="1" applyBorder="1" applyAlignment="1">
      <alignment horizontal="left" vertical="center"/>
    </xf>
    <xf numFmtId="0" fontId="11" fillId="0" borderId="37" xfId="0" applyFont="1" applyBorder="1" applyAlignment="1">
      <alignment horizontal="left" vertical="center" wrapText="1"/>
    </xf>
    <xf numFmtId="0" fontId="11" fillId="0" borderId="32" xfId="0" applyFont="1" applyBorder="1" applyAlignment="1">
      <alignment horizontal="left" vertical="center"/>
    </xf>
    <xf numFmtId="0" fontId="18" fillId="0" borderId="38" xfId="0" applyFont="1" applyBorder="1" applyAlignment="1" applyProtection="1">
      <alignment horizontal="left" vertical="center" wrapText="1"/>
      <protection hidden="1"/>
    </xf>
    <xf numFmtId="0" fontId="23" fillId="0" borderId="5" xfId="0" applyFont="1" applyBorder="1" applyAlignment="1">
      <alignment horizontal="left" vertical="center" wrapText="1" indent="36"/>
    </xf>
    <xf numFmtId="0" fontId="6" fillId="0" borderId="0" xfId="0" applyFont="1"/>
    <xf numFmtId="0" fontId="9" fillId="3" borderId="41" xfId="0" applyFont="1" applyFill="1" applyBorder="1" applyAlignment="1">
      <alignment horizontal="left" vertical="center"/>
    </xf>
    <xf numFmtId="0" fontId="4" fillId="3" borderId="42" xfId="0" applyFont="1" applyFill="1" applyBorder="1" applyAlignment="1" applyProtection="1">
      <alignment vertical="center"/>
      <protection locked="0"/>
    </xf>
    <xf numFmtId="0" fontId="4" fillId="0" borderId="39" xfId="0" applyFont="1" applyBorder="1"/>
    <xf numFmtId="0" fontId="4" fillId="0" borderId="40" xfId="0" applyFont="1" applyBorder="1"/>
    <xf numFmtId="0" fontId="31" fillId="3" borderId="43" xfId="0" applyFont="1" applyFill="1" applyBorder="1" applyAlignment="1">
      <alignment horizontal="left" vertical="center" wrapText="1"/>
    </xf>
    <xf numFmtId="0" fontId="4" fillId="3" borderId="44" xfId="0" applyFont="1" applyFill="1" applyBorder="1" applyAlignment="1" applyProtection="1">
      <alignment vertical="center"/>
      <protection locked="0"/>
    </xf>
    <xf numFmtId="14" fontId="4" fillId="3" borderId="42" xfId="0" applyNumberFormat="1" applyFont="1" applyFill="1" applyBorder="1" applyAlignment="1" applyProtection="1">
      <alignment horizontal="left" vertical="center"/>
      <protection locked="0"/>
    </xf>
    <xf numFmtId="0" fontId="4" fillId="0" borderId="18" xfId="0" applyFont="1" applyBorder="1" applyAlignment="1" applyProtection="1">
      <alignment horizontal="center" vertical="center" wrapText="1"/>
      <protection locked="0"/>
    </xf>
    <xf numFmtId="0" fontId="9" fillId="3" borderId="39" xfId="0" applyFont="1" applyFill="1" applyBorder="1" applyAlignment="1">
      <alignment horizontal="left" vertical="center" wrapText="1"/>
    </xf>
    <xf numFmtId="0" fontId="9" fillId="3" borderId="40" xfId="0" applyFont="1" applyFill="1" applyBorder="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3" borderId="11"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0" fillId="3" borderId="11" xfId="0" applyFill="1" applyBorder="1" applyAlignment="1">
      <alignment horizontal="center"/>
    </xf>
    <xf numFmtId="0" fontId="0" fillId="3" borderId="12" xfId="0" applyFill="1" applyBorder="1" applyAlignment="1">
      <alignment horizontal="center"/>
    </xf>
    <xf numFmtId="0" fontId="0" fillId="3" borderId="39" xfId="0" applyFill="1" applyBorder="1" applyAlignment="1">
      <alignment horizontal="center"/>
    </xf>
    <xf numFmtId="0" fontId="0" fillId="3" borderId="40" xfId="0" applyFill="1" applyBorder="1" applyAlignment="1">
      <alignment horizontal="center"/>
    </xf>
    <xf numFmtId="0" fontId="24" fillId="0" borderId="39" xfId="0" applyFont="1" applyBorder="1" applyAlignment="1">
      <alignment horizontal="left"/>
    </xf>
    <xf numFmtId="0" fontId="24" fillId="0" borderId="40" xfId="0" applyFont="1" applyBorder="1" applyAlignment="1">
      <alignment horizontal="left"/>
    </xf>
    <xf numFmtId="0" fontId="16" fillId="3" borderId="11" xfId="0" applyFont="1" applyFill="1" applyBorder="1" applyAlignment="1">
      <alignment horizontal="center"/>
    </xf>
    <xf numFmtId="0" fontId="16" fillId="3" borderId="12" xfId="0" applyFont="1" applyFill="1" applyBorder="1" applyAlignment="1">
      <alignment horizontal="center"/>
    </xf>
    <xf numFmtId="0" fontId="5" fillId="6" borderId="0" xfId="0" applyFont="1" applyFill="1" applyAlignment="1">
      <alignment horizontal="left" vertical="center" indent="54"/>
    </xf>
    <xf numFmtId="0" fontId="29" fillId="7" borderId="8" xfId="2" applyFont="1" applyFill="1" applyBorder="1" applyAlignment="1">
      <alignment horizontal="left" vertical="center" wrapText="1"/>
    </xf>
    <xf numFmtId="0" fontId="12" fillId="7" borderId="9" xfId="2" applyFont="1" applyFill="1" applyBorder="1" applyAlignment="1">
      <alignment horizontal="left" vertical="center" wrapText="1"/>
    </xf>
    <xf numFmtId="0" fontId="12" fillId="7" borderId="2" xfId="2" applyFont="1" applyFill="1" applyBorder="1" applyAlignment="1">
      <alignment horizontal="left" vertical="center" wrapText="1"/>
    </xf>
    <xf numFmtId="0" fontId="12" fillId="7" borderId="3" xfId="2" applyFont="1" applyFill="1" applyBorder="1" applyAlignment="1">
      <alignment horizontal="left" vertical="center" wrapText="1"/>
    </xf>
    <xf numFmtId="0" fontId="25" fillId="7" borderId="21" xfId="2" applyFont="1" applyFill="1" applyBorder="1" applyAlignment="1">
      <alignment horizontal="left" vertical="center" wrapText="1"/>
    </xf>
    <xf numFmtId="0" fontId="25" fillId="7" borderId="22" xfId="2" applyFont="1" applyFill="1" applyBorder="1" applyAlignment="1">
      <alignment horizontal="left" vertical="center" wrapText="1"/>
    </xf>
    <xf numFmtId="0" fontId="26" fillId="7" borderId="23" xfId="1" applyFont="1" applyFill="1" applyBorder="1" applyAlignment="1">
      <alignment horizontal="left" vertical="center" wrapText="1"/>
    </xf>
    <xf numFmtId="0" fontId="26" fillId="7" borderId="24" xfId="1" applyFont="1" applyFill="1" applyBorder="1" applyAlignment="1">
      <alignment horizontal="left" vertical="center" wrapText="1"/>
    </xf>
    <xf numFmtId="0" fontId="8" fillId="0" borderId="6" xfId="0" applyFont="1" applyBorder="1" applyAlignment="1" applyProtection="1">
      <alignment horizontal="center"/>
      <protection hidden="1"/>
    </xf>
    <xf numFmtId="0" fontId="8" fillId="0" borderId="7" xfId="0" applyFont="1" applyBorder="1" applyAlignment="1" applyProtection="1">
      <alignment horizontal="center"/>
      <protection hidden="1"/>
    </xf>
    <xf numFmtId="0" fontId="28" fillId="7" borderId="8" xfId="1" applyFont="1" applyFill="1" applyBorder="1" applyAlignment="1">
      <alignment horizontal="left" vertical="center"/>
    </xf>
    <xf numFmtId="0" fontId="28" fillId="7" borderId="9" xfId="1" applyFont="1" applyFill="1" applyBorder="1" applyAlignment="1">
      <alignment horizontal="left" vertical="center"/>
    </xf>
    <xf numFmtId="0" fontId="25" fillId="7" borderId="15" xfId="2" applyFont="1" applyFill="1" applyBorder="1" applyAlignment="1">
      <alignment horizontal="left" vertical="center" wrapText="1"/>
    </xf>
    <xf numFmtId="0" fontId="25" fillId="7" borderId="26" xfId="2" applyFont="1" applyFill="1" applyBorder="1" applyAlignment="1">
      <alignment horizontal="left" vertical="center" wrapText="1"/>
    </xf>
    <xf numFmtId="0" fontId="25" fillId="7" borderId="16" xfId="2" applyFont="1" applyFill="1" applyBorder="1" applyAlignment="1">
      <alignment horizontal="left" vertical="center" wrapText="1"/>
    </xf>
    <xf numFmtId="0" fontId="26" fillId="7" borderId="13" xfId="1" applyFont="1" applyFill="1" applyBorder="1" applyAlignment="1">
      <alignment horizontal="left" vertical="center"/>
    </xf>
    <xf numFmtId="0" fontId="26" fillId="7" borderId="25" xfId="1" applyFont="1" applyFill="1" applyBorder="1" applyAlignment="1">
      <alignment horizontal="left" vertical="center"/>
    </xf>
    <xf numFmtId="0" fontId="26" fillId="7" borderId="14" xfId="1" applyFont="1" applyFill="1" applyBorder="1" applyAlignment="1">
      <alignment horizontal="left" vertical="center"/>
    </xf>
    <xf numFmtId="0" fontId="25" fillId="7" borderId="2" xfId="2" applyFont="1" applyFill="1" applyBorder="1" applyAlignment="1">
      <alignment horizontal="left" vertical="center" wrapText="1"/>
    </xf>
    <xf numFmtId="0" fontId="25" fillId="7" borderId="3" xfId="2" applyFont="1" applyFill="1" applyBorder="1" applyAlignment="1">
      <alignment horizontal="left" vertical="center" wrapText="1"/>
    </xf>
  </cellXfs>
  <cellStyles count="3">
    <cellStyle name="40% - Accent1" xfId="1" builtinId="31"/>
    <cellStyle name="Accent5" xfId="2" builtinId="45"/>
    <cellStyle name="Normal" xfId="0" builtinId="0"/>
  </cellStyles>
  <dxfs count="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border>
        <left style="hair">
          <color auto="1"/>
        </left>
        <top style="hair">
          <color auto="1"/>
        </top>
        <bottom style="hair">
          <color auto="1"/>
        </bottom>
        <vertical/>
        <horizontal/>
      </border>
    </dxf>
  </dxfs>
  <tableStyles count="1" defaultTableStyle="TableStyleMedium2" defaultPivotStyle="PivotStyleLight16">
    <tableStyle name="Table Style 1" pivot="0" count="1" xr9:uid="{00000000-0011-0000-FFFF-FFFF00000000}">
      <tableStyleElement type="firstColumnStripe" size="3"/>
    </tableStyle>
  </tableStyles>
  <colors>
    <mruColors>
      <color rgb="FFC8E1E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N13" lockText="1"/>
</file>

<file path=xl/ctrlProps/ctrlProp2.xml><?xml version="1.0" encoding="utf-8"?>
<formControlPr xmlns="http://schemas.microsoft.com/office/spreadsheetml/2009/9/main" objectType="CheckBox" fmlaLink="O13" lockText="1"/>
</file>

<file path=xl/ctrlProps/ctrlProp3.xml><?xml version="1.0" encoding="utf-8"?>
<formControlPr xmlns="http://schemas.microsoft.com/office/spreadsheetml/2009/9/main" objectType="CheckBox" fmlaLink="N14" lockText="1"/>
</file>

<file path=xl/ctrlProps/ctrlProp4.xml><?xml version="1.0" encoding="utf-8"?>
<formControlPr xmlns="http://schemas.microsoft.com/office/spreadsheetml/2009/9/main" objectType="CheckBox" fmlaLink="O14"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19050</xdr:rowOff>
    </xdr:from>
    <xdr:to>
      <xdr:col>3</xdr:col>
      <xdr:colOff>0</xdr:colOff>
      <xdr:row>2</xdr:row>
      <xdr:rowOff>100965</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466725" y="190500"/>
          <a:ext cx="8343900" cy="1205865"/>
        </a:xfrm>
        <a:prstGeom prst="rect">
          <a:avLst/>
        </a:prstGeom>
        <a:solidFill>
          <a:sysClr val="window" lastClr="FFFFFF"/>
        </a:solidFill>
        <a:ln w="25400">
          <a:solidFill>
            <a:schemeClr val="bg1">
              <a:lumMod val="65000"/>
            </a:schemeClr>
          </a:solidFill>
        </a:ln>
        <a:scene3d>
          <a:camera prst="orthographicFront"/>
          <a:lightRig rig="threePt" dir="t"/>
        </a:scene3d>
        <a:sp3d prstMaterial="dkEdge">
          <a:bevelB w="0" h="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0" rtlCol="0" anchor="ctr">
          <a:sp3d>
            <a:bevelT w="38100"/>
            <a:bevelB w="38100"/>
          </a:sp3d>
        </a:bodyPr>
        <a:lstStyle/>
        <a:p>
          <a:pPr lvl="8" algn="ctr"/>
          <a:r>
            <a:rPr lang="en-IE" sz="1100" b="1">
              <a:solidFill>
                <a:sysClr val="windowText" lastClr="000000"/>
              </a:solidFill>
              <a:latin typeface="Lato" panose="020F0502020204030203" pitchFamily="34" charset="0"/>
            </a:rPr>
            <a:t>Schedule</a:t>
          </a:r>
          <a:r>
            <a:rPr lang="en-IE" sz="1100" b="1" baseline="0">
              <a:solidFill>
                <a:sysClr val="windowText" lastClr="000000"/>
              </a:solidFill>
              <a:latin typeface="Lato" panose="020F0502020204030203" pitchFamily="34" charset="0"/>
            </a:rPr>
            <a:t> 2 Add/Remove Activity </a:t>
          </a:r>
        </a:p>
        <a:p>
          <a:pPr lvl="8" algn="ctr"/>
          <a:endParaRPr lang="en-IE" sz="1100" b="1" baseline="0">
            <a:solidFill>
              <a:sysClr val="windowText" lastClr="000000"/>
            </a:solidFill>
            <a:latin typeface="Lato" panose="020F0502020204030203" pitchFamily="34" charset="0"/>
          </a:endParaRPr>
        </a:p>
        <a:p>
          <a:pPr lvl="8" algn="ctr"/>
          <a:r>
            <a:rPr lang="en-IE" sz="1100" b="1" baseline="0">
              <a:solidFill>
                <a:sysClr val="windowText" lastClr="000000"/>
              </a:solidFill>
              <a:latin typeface="Lato" panose="020F0502020204030203" pitchFamily="34" charset="0"/>
            </a:rPr>
            <a:t>Please complete all relevant sections</a:t>
          </a:r>
        </a:p>
        <a:p>
          <a:pPr lvl="8" algn="ctr"/>
          <a:endParaRPr lang="en-IE" sz="1100" b="1" baseline="0">
            <a:solidFill>
              <a:sysClr val="windowText" lastClr="000000"/>
            </a:solidFill>
            <a:latin typeface="Lato" panose="020F0502020204030203" pitchFamily="34" charset="0"/>
          </a:endParaRPr>
        </a:p>
        <a:p>
          <a:pPr lvl="8" algn="ctr"/>
          <a:r>
            <a:rPr lang="en-IE" sz="1100" b="1" i="1" baseline="0">
              <a:solidFill>
                <a:srgbClr val="FF0000"/>
              </a:solidFill>
              <a:latin typeface="Lato" panose="020F0502020204030203" pitchFamily="34" charset="0"/>
            </a:rPr>
            <a:t>Please submit this form through the Central Bank Portal </a:t>
          </a:r>
          <a:endParaRPr lang="en-IE" sz="1100" b="1" i="1">
            <a:solidFill>
              <a:srgbClr val="FF0000"/>
            </a:solidFill>
            <a:latin typeface="Lato" panose="020F0502020204030203" pitchFamily="34" charset="0"/>
          </a:endParaRPr>
        </a:p>
      </xdr:txBody>
    </xdr:sp>
    <xdr:clientData/>
  </xdr:twoCellAnchor>
  <xdr:twoCellAnchor editAs="oneCell">
    <xdr:from>
      <xdr:col>1</xdr:col>
      <xdr:colOff>85725</xdr:colOff>
      <xdr:row>1</xdr:row>
      <xdr:rowOff>74295</xdr:rowOff>
    </xdr:from>
    <xdr:to>
      <xdr:col>2</xdr:col>
      <xdr:colOff>554745</xdr:colOff>
      <xdr:row>1</xdr:row>
      <xdr:rowOff>1046295</xdr:rowOff>
    </xdr:to>
    <xdr:pic>
      <xdr:nvPicPr>
        <xdr:cNvPr id="5" name="Picture 4" descr="http://plaza/comms/Useful%20Communictions%20Documents/cb-logo-colour_2017.jpg">
          <a:extLst>
            <a:ext uri="{FF2B5EF4-FFF2-40B4-BE49-F238E27FC236}">
              <a16:creationId xmlns:a16="http://schemas.microsoft.com/office/drawing/2014/main" id="{00000000-0008-0000-0000-000005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 y="255270"/>
          <a:ext cx="4500000" cy="972000"/>
        </a:xfrm>
        <a:prstGeom prst="rect">
          <a:avLst/>
        </a:prstGeom>
        <a:noFill/>
        <a:ln cap="rnd">
          <a:noFill/>
          <a:miter lim="800000"/>
        </a:ln>
        <a:effectLst/>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1276350</xdr:colOff>
          <xdr:row>12</xdr:row>
          <xdr:rowOff>19050</xdr:rowOff>
        </xdr:from>
        <xdr:to>
          <xdr:col>2</xdr:col>
          <xdr:colOff>2343150</xdr:colOff>
          <xdr:row>13</xdr:row>
          <xdr:rowOff>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0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2362200</xdr:colOff>
          <xdr:row>12</xdr:row>
          <xdr:rowOff>28575</xdr:rowOff>
        </xdr:from>
        <xdr:to>
          <xdr:col>2</xdr:col>
          <xdr:colOff>3448050</xdr:colOff>
          <xdr:row>13</xdr:row>
          <xdr:rowOff>19050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0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1276350</xdr:colOff>
          <xdr:row>13</xdr:row>
          <xdr:rowOff>19050</xdr:rowOff>
        </xdr:from>
        <xdr:to>
          <xdr:col>2</xdr:col>
          <xdr:colOff>2343150</xdr:colOff>
          <xdr:row>14</xdr:row>
          <xdr:rowOff>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0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2362200</xdr:colOff>
          <xdr:row>13</xdr:row>
          <xdr:rowOff>28575</xdr:rowOff>
        </xdr:from>
        <xdr:to>
          <xdr:col>2</xdr:col>
          <xdr:colOff>3448050</xdr:colOff>
          <xdr:row>14</xdr:row>
          <xdr:rowOff>19050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0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IE"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n.wikipedia.org/wiki/South_Dublin" TargetMode="External"/><Relationship Id="rId1" Type="http://schemas.openxmlformats.org/officeDocument/2006/relationships/hyperlink" Target="https://en.wikipedia.org/wiki/D%C3%BAn_Laoghaire%E2%80%93Rathdow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2:Z85"/>
  <sheetViews>
    <sheetView showGridLines="0" showRowColHeaders="0" tabSelected="1" zoomScaleNormal="100" workbookViewId="0">
      <selection activeCell="C5" sqref="C5"/>
    </sheetView>
  </sheetViews>
  <sheetFormatPr defaultColWidth="9.28515625" defaultRowHeight="14.25" x14ac:dyDescent="0.2"/>
  <cols>
    <col min="1" max="1" width="6.7109375" style="1" customWidth="1"/>
    <col min="2" max="6" width="60.7109375" style="1" customWidth="1"/>
    <col min="7" max="7" width="25.7109375" style="1" customWidth="1"/>
    <col min="8" max="8" width="80.7109375" style="1" customWidth="1"/>
    <col min="9" max="11" width="15.7109375" style="1" customWidth="1"/>
    <col min="12" max="12" width="15.7109375" style="1" hidden="1" customWidth="1"/>
    <col min="13" max="14" width="12.5703125" style="1" hidden="1" customWidth="1"/>
    <col min="15" max="15" width="24" style="1" hidden="1" customWidth="1"/>
    <col min="16" max="16" width="13.5703125" style="1" hidden="1" customWidth="1"/>
    <col min="17" max="19" width="9.28515625" style="1" hidden="1" customWidth="1"/>
    <col min="20" max="20" width="33.42578125" style="1" hidden="1" customWidth="1"/>
    <col min="21" max="21" width="12.7109375" style="1" hidden="1" customWidth="1"/>
    <col min="22" max="22" width="9.28515625" style="1" hidden="1" customWidth="1"/>
    <col min="23" max="23" width="20.7109375" style="1" hidden="1" customWidth="1"/>
    <col min="24" max="24" width="9.28515625" style="18" hidden="1" customWidth="1"/>
    <col min="25" max="25" width="24" style="19" hidden="1" customWidth="1"/>
    <col min="26" max="26" width="9.28515625" style="1" hidden="1" customWidth="1"/>
    <col min="27" max="29" width="9.28515625" style="1" customWidth="1"/>
    <col min="30" max="16384" width="9.28515625" style="1"/>
  </cols>
  <sheetData>
    <row r="2" spans="2:25" ht="88.9" customHeight="1" x14ac:dyDescent="0.2">
      <c r="B2" s="105"/>
      <c r="C2" s="105"/>
      <c r="D2" s="78"/>
    </row>
    <row r="3" spans="2:25" ht="18.75" thickBot="1" x14ac:dyDescent="0.25">
      <c r="B3" s="16"/>
      <c r="C3" s="16"/>
    </row>
    <row r="4" spans="2:25" ht="32.1" customHeight="1" thickBot="1" x14ac:dyDescent="0.25">
      <c r="B4" s="106" t="s">
        <v>112</v>
      </c>
      <c r="C4" s="107"/>
      <c r="T4" s="20"/>
      <c r="U4" s="20"/>
    </row>
    <row r="5" spans="2:25" ht="30" customHeight="1" x14ac:dyDescent="0.2">
      <c r="B5" s="35" t="s">
        <v>108</v>
      </c>
      <c r="C5" s="71"/>
      <c r="D5" s="21" t="str">
        <f>IF(ISNUMBER(C5)=TRUE,"","*")</f>
        <v>*</v>
      </c>
      <c r="E5" s="22"/>
      <c r="F5" s="22"/>
      <c r="G5" s="22"/>
      <c r="H5" s="22"/>
      <c r="I5" s="22"/>
      <c r="J5" s="22"/>
      <c r="K5" s="22"/>
      <c r="L5" s="22"/>
      <c r="M5" s="23">
        <f>IF(ISNUMBER(C5),0,1)</f>
        <v>1</v>
      </c>
      <c r="N5" s="22"/>
      <c r="O5" s="22"/>
      <c r="T5" s="20"/>
      <c r="U5" s="20"/>
      <c r="Y5" s="24" t="str">
        <f>IF(ISBLANK(C5),"",C5)</f>
        <v/>
      </c>
    </row>
    <row r="6" spans="2:25" ht="30" customHeight="1" thickBot="1" x14ac:dyDescent="0.25">
      <c r="B6" s="34" t="s">
        <v>110</v>
      </c>
      <c r="C6" s="86"/>
      <c r="D6" s="21" t="str">
        <f>IF(ISTEXT(C6)=TRUE,"","*")</f>
        <v>*</v>
      </c>
      <c r="E6" s="22"/>
      <c r="F6" s="22"/>
      <c r="G6" s="22"/>
      <c r="H6" s="22"/>
      <c r="I6" s="22"/>
      <c r="J6" s="22"/>
      <c r="K6" s="22"/>
      <c r="L6" s="22"/>
      <c r="M6" s="23">
        <f>IF(D6="*",1,0)</f>
        <v>1</v>
      </c>
      <c r="N6" s="22"/>
      <c r="O6" s="22"/>
      <c r="T6" s="20"/>
      <c r="U6" s="20"/>
      <c r="Y6" s="24"/>
    </row>
    <row r="7" spans="2:25" ht="15" thickBot="1" x14ac:dyDescent="0.25">
      <c r="D7" s="15"/>
      <c r="E7" s="15"/>
      <c r="F7" s="15"/>
      <c r="G7" s="15"/>
      <c r="H7" s="15"/>
      <c r="I7" s="15"/>
      <c r="J7" s="15"/>
      <c r="K7" s="15"/>
      <c r="L7" s="15"/>
      <c r="M7" s="15"/>
      <c r="N7" s="15"/>
      <c r="O7" s="15"/>
      <c r="T7" s="20"/>
      <c r="U7" s="20"/>
      <c r="Y7" s="24"/>
    </row>
    <row r="8" spans="2:25" ht="32.1" customHeight="1" thickBot="1" x14ac:dyDescent="0.25">
      <c r="B8" s="108" t="s">
        <v>107</v>
      </c>
      <c r="C8" s="109"/>
      <c r="D8" s="15"/>
      <c r="E8" s="15"/>
      <c r="F8" s="15"/>
      <c r="G8" s="15"/>
      <c r="H8" s="15"/>
      <c r="I8" s="15"/>
      <c r="J8" s="15"/>
      <c r="K8" s="15"/>
      <c r="L8" s="15"/>
      <c r="M8" s="15"/>
      <c r="N8" s="15"/>
      <c r="O8" s="15"/>
      <c r="T8" s="20"/>
      <c r="U8" s="20"/>
      <c r="Y8" s="24"/>
    </row>
    <row r="9" spans="2:25" ht="15" customHeight="1" x14ac:dyDescent="0.2">
      <c r="B9" s="49"/>
      <c r="C9" s="50"/>
      <c r="D9" s="15"/>
      <c r="E9" s="15"/>
      <c r="F9" s="15"/>
      <c r="G9" s="15"/>
      <c r="H9" s="15"/>
      <c r="I9" s="15"/>
      <c r="J9" s="15"/>
      <c r="K9" s="15"/>
      <c r="L9" s="15"/>
      <c r="M9" s="15"/>
      <c r="N9" s="15"/>
      <c r="O9" s="15"/>
      <c r="T9" s="20"/>
      <c r="U9" s="20"/>
      <c r="Y9" s="24"/>
    </row>
    <row r="10" spans="2:25" ht="30" hidden="1" customHeight="1" x14ac:dyDescent="0.2">
      <c r="B10" s="7" t="s">
        <v>87</v>
      </c>
      <c r="C10" s="77" t="str">
        <f>IF(P10="TRUE TRUE","Please select only one option","")</f>
        <v/>
      </c>
      <c r="D10" s="21" t="str">
        <f>IF(M10=1,"*","")</f>
        <v>*</v>
      </c>
      <c r="E10" s="15"/>
      <c r="F10" s="15"/>
      <c r="G10" s="15"/>
      <c r="H10" s="15"/>
      <c r="I10" s="15"/>
      <c r="J10" s="15"/>
      <c r="K10" s="15"/>
      <c r="L10" s="15"/>
      <c r="M10" s="23">
        <f>IF(P10="TRUE FALSE",0,IF(P10="FALSE TRUE",0,IF(P10="TRUE TRUE",1,1)))</f>
        <v>1</v>
      </c>
      <c r="N10" s="42" t="b">
        <v>0</v>
      </c>
      <c r="O10" s="42" t="b">
        <v>0</v>
      </c>
      <c r="P10" s="25" t="str">
        <f>(N10&amp;" "&amp;O10)</f>
        <v>FALSE FALSE</v>
      </c>
      <c r="Q10" s="23">
        <f>IF(P10="TRUE FALSE",1,0)</f>
        <v>0</v>
      </c>
      <c r="R10" s="23"/>
      <c r="T10" s="25" t="str">
        <f>IF(P10="TRUE FALSE","Contact Details,","")</f>
        <v/>
      </c>
      <c r="U10" s="45">
        <f>IF(P10="FALSE TRUE",1,0)</f>
        <v>0</v>
      </c>
      <c r="Y10" s="24"/>
    </row>
    <row r="11" spans="2:25" ht="30" hidden="1" customHeight="1" x14ac:dyDescent="0.2">
      <c r="B11" s="7" t="s">
        <v>109</v>
      </c>
      <c r="C11" s="77" t="str">
        <f>IF(P11="TRUE TRUE","Please select only one option","")</f>
        <v/>
      </c>
      <c r="D11" s="21" t="str">
        <f>IF(M11=1,"*","")</f>
        <v>*</v>
      </c>
      <c r="E11" s="15"/>
      <c r="F11" s="15"/>
      <c r="G11" s="15"/>
      <c r="H11" s="15"/>
      <c r="I11" s="15"/>
      <c r="J11" s="15"/>
      <c r="K11" s="15"/>
      <c r="L11" s="15"/>
      <c r="M11" s="23">
        <f>IF(P11="TRUE FALSE",0,IF(P11="FALSE TRUE",0,IF(P11="TRUE TRUE",1,1)))</f>
        <v>1</v>
      </c>
      <c r="N11" s="42" t="b">
        <v>0</v>
      </c>
      <c r="O11" s="42" t="b">
        <v>0</v>
      </c>
      <c r="P11" s="25" t="str">
        <f>(N11&amp;" "&amp;O11)</f>
        <v>FALSE FALSE</v>
      </c>
      <c r="Q11" s="23">
        <f>IF(P11="TRUE FALSE",1,0)</f>
        <v>0</v>
      </c>
      <c r="R11" s="23"/>
      <c r="T11" s="25" t="str">
        <f>IF(P11="TRUE FALSE","Firm Name,","")</f>
        <v/>
      </c>
      <c r="U11" s="45">
        <f>IF(P11="FALSE TRUE",1,0)</f>
        <v>0</v>
      </c>
      <c r="Y11" s="24"/>
    </row>
    <row r="12" spans="2:25" ht="30" hidden="1" customHeight="1" x14ac:dyDescent="0.2">
      <c r="B12" s="7" t="s">
        <v>88</v>
      </c>
      <c r="C12" s="77" t="str">
        <f>IF(P12="TRUE TRUE","Please select only one option","")</f>
        <v/>
      </c>
      <c r="D12" s="21" t="str">
        <f>IF(M12=1,"*","")</f>
        <v>*</v>
      </c>
      <c r="E12" s="15"/>
      <c r="F12" s="15"/>
      <c r="G12" s="15"/>
      <c r="H12" s="15"/>
      <c r="I12" s="15"/>
      <c r="J12" s="15"/>
      <c r="K12" s="15"/>
      <c r="L12" s="15"/>
      <c r="M12" s="23">
        <f>IF(P12="TRUE FALSE",0,IF(P12="FALSE TRUE",0,IF(P12="TRUE TRUE",1,1)))</f>
        <v>1</v>
      </c>
      <c r="N12" s="42" t="b">
        <v>0</v>
      </c>
      <c r="O12" s="42" t="b">
        <v>0</v>
      </c>
      <c r="P12" s="25" t="str">
        <f>(N12&amp;" "&amp;O12)</f>
        <v>FALSE FALSE</v>
      </c>
      <c r="Q12" s="23">
        <f>IF(P12="TRUE FALSE",1,0)</f>
        <v>0</v>
      </c>
      <c r="R12" s="23"/>
      <c r="T12" s="25" t="str">
        <f>IF(P12="TRUE FALSE","Firm Address,","")</f>
        <v/>
      </c>
      <c r="U12" s="45">
        <f>IF(P12="FALSE TRUE",1,0)</f>
        <v>0</v>
      </c>
      <c r="Y12" s="24"/>
    </row>
    <row r="13" spans="2:25" ht="30" customHeight="1" x14ac:dyDescent="0.2">
      <c r="B13" s="7" t="s">
        <v>89</v>
      </c>
      <c r="C13" s="77" t="str">
        <f>IF(P13="TRUE TRUE","Please select only one option","")</f>
        <v/>
      </c>
      <c r="D13" s="21" t="str">
        <f>IF(M13=1,"*","")</f>
        <v>*</v>
      </c>
      <c r="E13" s="15"/>
      <c r="F13" s="15"/>
      <c r="G13" s="15"/>
      <c r="H13" s="15"/>
      <c r="I13" s="15"/>
      <c r="J13" s="15"/>
      <c r="K13" s="15"/>
      <c r="L13" s="15"/>
      <c r="M13" s="23">
        <f>IF(P13="TRUE FALSE",0,IF(P13="FALSE TRUE",0,IF(P13="TRUE TRUE",1,1)))</f>
        <v>1</v>
      </c>
      <c r="N13" s="42" t="b">
        <v>0</v>
      </c>
      <c r="O13" s="42" t="b">
        <v>0</v>
      </c>
      <c r="P13" s="25" t="str">
        <f>(N13&amp;" "&amp;O13)</f>
        <v>FALSE FALSE</v>
      </c>
      <c r="Q13" s="23">
        <f>IF(P13="TRUE FALSE",1,0)</f>
        <v>0</v>
      </c>
      <c r="R13" s="23"/>
      <c r="T13" s="25" t="str">
        <f>IF(P13="TRUE FALSE","New Schedule 2 Activity,","")</f>
        <v/>
      </c>
      <c r="U13" s="45">
        <f>IF(P13="FALSE TRUE",1,0)</f>
        <v>0</v>
      </c>
      <c r="Y13" s="24"/>
    </row>
    <row r="14" spans="2:25" ht="30" customHeight="1" x14ac:dyDescent="0.2">
      <c r="B14" s="7" t="s">
        <v>149</v>
      </c>
      <c r="C14" s="77" t="str">
        <f>IF(P14="TRUE TRUE","Please select only one option","")</f>
        <v/>
      </c>
      <c r="D14" s="21" t="str">
        <f>IF(M14=1,"*","")</f>
        <v>*</v>
      </c>
      <c r="E14" s="15"/>
      <c r="F14" s="15"/>
      <c r="G14" s="15"/>
      <c r="H14" s="15"/>
      <c r="I14" s="15"/>
      <c r="J14" s="15"/>
      <c r="K14" s="15"/>
      <c r="L14" s="15"/>
      <c r="M14" s="23">
        <f>IF(P14="TRUE FALSE",0,IF(P14="FALSE TRUE",0,IF(P14="TRUE TRUE",1,1)))</f>
        <v>1</v>
      </c>
      <c r="N14" s="42" t="b">
        <v>0</v>
      </c>
      <c r="O14" s="42" t="b">
        <v>0</v>
      </c>
      <c r="P14" s="25" t="str">
        <f>(N14&amp;" "&amp;O14)</f>
        <v>FALSE FALSE</v>
      </c>
      <c r="Q14" s="23">
        <f>IF(P14="TRUE FALSE",1,0)</f>
        <v>0</v>
      </c>
      <c r="R14" s="23"/>
      <c r="S14" s="23">
        <f>Q13+Q14</f>
        <v>0</v>
      </c>
      <c r="T14" s="25" t="str">
        <f>IF(P14="TRUE FALSE","Discontinued Schedule 2 Activity,","")</f>
        <v/>
      </c>
      <c r="U14" s="45">
        <f>IF(P14="FALSE TRUE",1,0)</f>
        <v>0</v>
      </c>
      <c r="V14" s="45">
        <f>U13+U14</f>
        <v>0</v>
      </c>
      <c r="Y14" s="24"/>
    </row>
    <row r="15" spans="2:25" ht="33.6" customHeight="1" thickBot="1" x14ac:dyDescent="0.25">
      <c r="B15" s="51"/>
      <c r="C15" s="52"/>
      <c r="D15" s="21"/>
      <c r="E15" s="15"/>
      <c r="F15" s="15"/>
      <c r="G15" s="15"/>
      <c r="H15" s="15"/>
      <c r="I15" s="15"/>
      <c r="J15" s="15"/>
      <c r="K15" s="15"/>
      <c r="L15" s="15"/>
      <c r="M15" s="23"/>
      <c r="N15" s="42"/>
      <c r="O15" s="42"/>
      <c r="P15" s="25"/>
      <c r="Q15" s="23"/>
      <c r="R15" s="23"/>
      <c r="S15" s="23"/>
      <c r="T15" s="25"/>
      <c r="U15" s="45"/>
      <c r="V15" s="45"/>
      <c r="Y15" s="24"/>
    </row>
    <row r="16" spans="2:25" hidden="1" x14ac:dyDescent="0.2">
      <c r="D16" s="15"/>
      <c r="E16" s="15"/>
      <c r="F16" s="15"/>
      <c r="G16" s="15"/>
      <c r="H16" s="15"/>
      <c r="I16" s="15"/>
      <c r="J16" s="15"/>
      <c r="K16" s="15"/>
      <c r="L16" s="15"/>
      <c r="M16" s="15"/>
      <c r="N16" s="15"/>
      <c r="O16" s="15"/>
      <c r="T16" s="20"/>
      <c r="U16" s="20"/>
      <c r="Y16" s="24"/>
    </row>
    <row r="17" spans="2:25" ht="32.1" hidden="1" customHeight="1" x14ac:dyDescent="0.2">
      <c r="B17" s="33"/>
      <c r="C17" s="17"/>
      <c r="D17" s="15"/>
      <c r="E17" s="15"/>
      <c r="F17" s="15"/>
      <c r="G17" s="15"/>
      <c r="H17" s="15"/>
      <c r="I17" s="15"/>
      <c r="J17" s="15"/>
      <c r="K17" s="15"/>
      <c r="L17" s="15"/>
      <c r="M17" s="15"/>
      <c r="N17" s="15"/>
      <c r="O17" s="15" t="s">
        <v>81</v>
      </c>
      <c r="P17" s="1" t="str">
        <f>IF(COUNTIF(P10:P14,"FALSE TRUE")=5,"Please indicate which section that is to be updated","")</f>
        <v/>
      </c>
      <c r="T17" s="25"/>
      <c r="Y17" s="24"/>
    </row>
    <row r="18" spans="2:25" hidden="1" x14ac:dyDescent="0.2">
      <c r="D18" s="15"/>
      <c r="E18" s="15"/>
      <c r="F18" s="15"/>
      <c r="G18" s="15"/>
      <c r="H18" s="15"/>
      <c r="I18" s="15"/>
      <c r="J18" s="15"/>
      <c r="K18" s="15"/>
      <c r="L18" s="15"/>
      <c r="M18" s="15"/>
      <c r="N18" s="15"/>
      <c r="O18" s="15" t="s">
        <v>82</v>
      </c>
      <c r="P18" s="1" t="str">
        <f>IF(COUNTIF(N10:O14,"TRUE")=5,IF(COUNTIF(O10:O14,"TRUE")&lt;&gt;5,"Please complete the relevant sections below:",""),"")</f>
        <v/>
      </c>
      <c r="T18" s="36" t="str">
        <f>TRIM(T10&amp;" "&amp;T11&amp;" "&amp;T12&amp;" "&amp;T13&amp;" "&amp;T14)</f>
        <v/>
      </c>
      <c r="U18" s="20"/>
      <c r="Y18" s="24"/>
    </row>
    <row r="19" spans="2:25" s="14" customFormat="1" ht="32.1" hidden="1" customHeight="1" x14ac:dyDescent="0.25">
      <c r="B19" s="110" t="s">
        <v>92</v>
      </c>
      <c r="C19" s="111"/>
      <c r="D19" s="26"/>
      <c r="E19" s="26"/>
      <c r="F19" s="26"/>
      <c r="G19" s="26"/>
      <c r="H19" s="26"/>
      <c r="I19" s="26"/>
      <c r="J19" s="26"/>
      <c r="K19" s="26"/>
      <c r="L19" s="26"/>
      <c r="M19" s="26"/>
      <c r="N19" s="26"/>
      <c r="O19" s="26"/>
      <c r="P19" s="2" t="str">
        <f>IF(SUM(M10:M14)&gt;0,"Please complete the above section.","")</f>
        <v>Please complete the above section.</v>
      </c>
      <c r="T19" s="27"/>
      <c r="U19" s="27"/>
      <c r="X19" s="18"/>
      <c r="Y19" s="28" t="str">
        <f>IF(ISBLANK(C19),"",C19)</f>
        <v/>
      </c>
    </row>
    <row r="20" spans="2:25" ht="30.75" hidden="1" customHeight="1" thickBot="1" x14ac:dyDescent="0.25">
      <c r="B20" s="112" t="s">
        <v>102</v>
      </c>
      <c r="C20" s="113"/>
      <c r="D20" s="15"/>
      <c r="E20" s="15"/>
      <c r="F20" s="15"/>
      <c r="G20" s="15"/>
      <c r="H20" s="15"/>
      <c r="I20" s="15"/>
      <c r="J20" s="15"/>
      <c r="K20" s="15"/>
      <c r="L20" s="15"/>
      <c r="M20" s="15"/>
      <c r="N20" s="15"/>
      <c r="O20" s="15"/>
      <c r="P20" s="2" t="str">
        <f>IF(SUM(M10:M14)&lt;&gt;0,P19,TRIM(P17&amp;" "&amp;P18&amp;" "&amp;T18&amp;" "&amp;P19))</f>
        <v>Please complete the above section.</v>
      </c>
      <c r="T20" s="20"/>
      <c r="U20" s="20"/>
      <c r="Y20" s="24" t="str">
        <f>IF(ISBLANK(C20),"",C20)</f>
        <v/>
      </c>
    </row>
    <row r="21" spans="2:25" ht="15" hidden="1" customHeight="1" x14ac:dyDescent="0.2">
      <c r="B21" s="46"/>
      <c r="C21" s="47"/>
      <c r="D21" s="15"/>
      <c r="E21" s="15"/>
      <c r="F21" s="15"/>
      <c r="G21" s="15"/>
      <c r="H21" s="15"/>
      <c r="I21" s="15"/>
      <c r="J21" s="15"/>
      <c r="K21" s="15"/>
      <c r="L21" s="15"/>
      <c r="M21" s="15"/>
      <c r="N21" s="15"/>
      <c r="O21" s="15"/>
      <c r="P21" s="2"/>
      <c r="T21" s="20"/>
      <c r="U21" s="20"/>
      <c r="Y21" s="24"/>
    </row>
    <row r="22" spans="2:25" ht="30" hidden="1" customHeight="1" x14ac:dyDescent="0.2">
      <c r="B22" s="7" t="s">
        <v>103</v>
      </c>
      <c r="C22" s="9"/>
      <c r="D22" s="21" t="str">
        <f t="shared" ref="D22:D27" si="0">IF(M22=1,"*","")</f>
        <v/>
      </c>
      <c r="E22" s="22"/>
      <c r="F22" s="22"/>
      <c r="G22" s="22"/>
      <c r="H22" s="22"/>
      <c r="I22" s="22"/>
      <c r="J22" s="22"/>
      <c r="K22" s="22"/>
      <c r="L22" s="22"/>
      <c r="M22" s="23">
        <f>IF(Q10=1,IF(ISTEXT(C22)=FALSE,1,0),0)</f>
        <v>0</v>
      </c>
      <c r="N22" s="22"/>
      <c r="O22" s="22"/>
      <c r="T22" s="20"/>
      <c r="U22" s="20"/>
      <c r="Y22" s="24" t="str">
        <f t="shared" ref="Y22:Y25" si="1">IF(ISBLANK(C22),"",C22)</f>
        <v/>
      </c>
    </row>
    <row r="23" spans="2:25" ht="30" hidden="1" customHeight="1" x14ac:dyDescent="0.2">
      <c r="B23" s="7" t="s">
        <v>0</v>
      </c>
      <c r="C23" s="9"/>
      <c r="D23" s="21" t="str">
        <f t="shared" si="0"/>
        <v/>
      </c>
      <c r="E23" s="22"/>
      <c r="F23" s="22"/>
      <c r="G23" s="22"/>
      <c r="H23" s="22"/>
      <c r="I23" s="22"/>
      <c r="J23" s="22"/>
      <c r="K23" s="22"/>
      <c r="L23" s="22"/>
      <c r="M23" s="23">
        <f>IF(Q10=1,IF(ISTEXT(C23)=FALSE,1,0),0)</f>
        <v>0</v>
      </c>
      <c r="N23" s="22"/>
      <c r="O23" s="22"/>
      <c r="T23" s="20"/>
      <c r="U23" s="20"/>
      <c r="Y23" s="24" t="str">
        <f t="shared" si="1"/>
        <v/>
      </c>
    </row>
    <row r="24" spans="2:25" ht="30" hidden="1" customHeight="1" x14ac:dyDescent="0.2">
      <c r="B24" s="7" t="s">
        <v>1</v>
      </c>
      <c r="C24" s="9"/>
      <c r="D24" s="21" t="str">
        <f t="shared" si="0"/>
        <v/>
      </c>
      <c r="E24" s="22"/>
      <c r="F24" s="22"/>
      <c r="G24" s="22"/>
      <c r="H24" s="22"/>
      <c r="I24" s="22"/>
      <c r="J24" s="22"/>
      <c r="K24" s="22"/>
      <c r="L24" s="22"/>
      <c r="M24" s="23">
        <f>IF(Q10=1,IF(ISTEXT(C24)=FALSE,1,0),0)</f>
        <v>0</v>
      </c>
      <c r="N24" s="22"/>
      <c r="O24" s="22"/>
      <c r="T24" s="20"/>
      <c r="U24" s="20"/>
      <c r="Y24" s="24" t="str">
        <f t="shared" si="1"/>
        <v/>
      </c>
    </row>
    <row r="25" spans="2:25" ht="30" hidden="1" customHeight="1" x14ac:dyDescent="0.2">
      <c r="B25" s="7" t="s">
        <v>32</v>
      </c>
      <c r="C25" s="9"/>
      <c r="D25" s="21" t="str">
        <f t="shared" si="0"/>
        <v/>
      </c>
      <c r="E25" s="22"/>
      <c r="F25" s="22"/>
      <c r="G25" s="22"/>
      <c r="H25" s="22"/>
      <c r="I25" s="22"/>
      <c r="J25" s="22"/>
      <c r="K25" s="22"/>
      <c r="L25" s="22"/>
      <c r="M25" s="23">
        <f>IF(Q10=1,IF(ISBLANK(C25)=TRUE,1,0),0)</f>
        <v>0</v>
      </c>
      <c r="N25" s="22"/>
      <c r="O25" s="22"/>
      <c r="T25" s="20"/>
      <c r="U25" s="20"/>
      <c r="Y25" s="24" t="str">
        <f t="shared" si="1"/>
        <v/>
      </c>
    </row>
    <row r="26" spans="2:25" ht="30" hidden="1" customHeight="1" x14ac:dyDescent="0.2">
      <c r="B26" s="7" t="s">
        <v>33</v>
      </c>
      <c r="C26" s="10"/>
      <c r="D26" s="21" t="str">
        <f t="shared" si="0"/>
        <v/>
      </c>
      <c r="E26" s="22"/>
      <c r="F26" s="22"/>
      <c r="G26" s="22"/>
      <c r="H26" s="22"/>
      <c r="I26" s="22"/>
      <c r="J26" s="22"/>
      <c r="K26" s="22"/>
      <c r="L26" s="22"/>
      <c r="M26" s="23">
        <f>IF(Q10=1,IF(ISNUMBER(C26)=FALSE,1,0),0)</f>
        <v>0</v>
      </c>
      <c r="N26" s="22"/>
      <c r="O26" s="22"/>
      <c r="T26" s="20"/>
      <c r="U26" s="20"/>
      <c r="Y26" s="24" t="e">
        <f>IF(ISBLANK(#REF!),"",#REF!)</f>
        <v>#REF!</v>
      </c>
    </row>
    <row r="27" spans="2:25" ht="30" hidden="1" customHeight="1" x14ac:dyDescent="0.2">
      <c r="B27" s="7" t="s">
        <v>98</v>
      </c>
      <c r="C27" s="10"/>
      <c r="D27" s="22" t="str">
        <f t="shared" si="0"/>
        <v/>
      </c>
      <c r="E27" s="15"/>
      <c r="F27" s="15"/>
      <c r="G27" s="15"/>
      <c r="H27" s="15"/>
      <c r="I27" s="15"/>
      <c r="J27" s="15"/>
      <c r="K27" s="15"/>
      <c r="L27" s="15"/>
      <c r="M27" s="23"/>
      <c r="N27" s="15"/>
      <c r="O27" s="15"/>
      <c r="T27" s="20"/>
      <c r="U27" s="20"/>
      <c r="Y27" s="24" t="str">
        <f>IF(ISBLANK(C26),"",C26)</f>
        <v/>
      </c>
    </row>
    <row r="28" spans="2:25" ht="15" hidden="1" thickBot="1" x14ac:dyDescent="0.25">
      <c r="B28" s="114" t="str">
        <f>IF(Y22="",IF(SUM(M22:M27)&gt;0,"Please ensure that all mandatory questions as marked with an * are completed",""),IF(Y22&lt;&gt;"",IF(SUM(M22:M27)&gt;0,"Please ensure that all mandatory questions as marked with an * are completed","")))</f>
        <v/>
      </c>
      <c r="C28" s="115"/>
      <c r="D28" s="15"/>
      <c r="E28" s="15"/>
      <c r="F28" s="15"/>
      <c r="G28" s="15"/>
      <c r="H28" s="15"/>
      <c r="I28" s="15"/>
      <c r="J28" s="15"/>
      <c r="K28" s="15"/>
      <c r="L28" s="15"/>
      <c r="M28" s="15"/>
      <c r="N28" s="15"/>
      <c r="O28" s="15"/>
      <c r="T28" s="20"/>
      <c r="U28" s="20"/>
      <c r="Y28" s="24"/>
    </row>
    <row r="29" spans="2:25" ht="15" hidden="1" thickBot="1" x14ac:dyDescent="0.25">
      <c r="B29" s="48"/>
      <c r="C29" s="48"/>
      <c r="D29" s="15"/>
      <c r="E29" s="15"/>
      <c r="F29" s="15"/>
      <c r="G29" s="15"/>
      <c r="H29" s="15"/>
      <c r="I29" s="15"/>
      <c r="J29" s="15"/>
      <c r="K29" s="15"/>
      <c r="L29" s="15"/>
      <c r="M29" s="15"/>
      <c r="N29" s="15"/>
      <c r="O29" s="15"/>
      <c r="T29" s="20"/>
      <c r="U29" s="20"/>
      <c r="Y29" s="24"/>
    </row>
    <row r="30" spans="2:25" ht="32.1" hidden="1" customHeight="1" thickBot="1" x14ac:dyDescent="0.25">
      <c r="B30" s="116" t="s">
        <v>93</v>
      </c>
      <c r="C30" s="117"/>
      <c r="D30" s="15"/>
      <c r="E30" s="15"/>
      <c r="F30" s="15"/>
      <c r="G30" s="15"/>
      <c r="H30" s="15"/>
      <c r="I30" s="15"/>
      <c r="J30" s="15"/>
      <c r="K30" s="15"/>
      <c r="L30" s="15"/>
      <c r="M30" s="15"/>
      <c r="N30" s="15"/>
      <c r="O30" s="15"/>
      <c r="T30" s="20"/>
      <c r="U30" s="20"/>
      <c r="Y30" s="24"/>
    </row>
    <row r="31" spans="2:25" hidden="1" x14ac:dyDescent="0.2">
      <c r="B31" s="37"/>
      <c r="C31" s="38"/>
      <c r="D31" s="15"/>
      <c r="E31" s="15"/>
      <c r="F31" s="15"/>
      <c r="G31" s="15"/>
      <c r="H31" s="15"/>
      <c r="I31" s="15"/>
      <c r="J31" s="15"/>
      <c r="K31" s="15"/>
      <c r="L31" s="15"/>
      <c r="M31" s="15"/>
      <c r="N31" s="15"/>
      <c r="O31" s="15"/>
      <c r="T31" s="20"/>
      <c r="U31" s="20"/>
      <c r="Y31" s="24"/>
    </row>
    <row r="32" spans="2:25" ht="30" hidden="1" customHeight="1" x14ac:dyDescent="0.2">
      <c r="B32" s="7" t="s">
        <v>86</v>
      </c>
      <c r="C32" s="9"/>
      <c r="D32" s="21" t="str">
        <f t="shared" ref="D32:D39" si="2">IF(M32=1,"*","")</f>
        <v/>
      </c>
      <c r="E32" s="15"/>
      <c r="F32" s="15"/>
      <c r="G32" s="15"/>
      <c r="H32" s="15"/>
      <c r="I32" s="15"/>
      <c r="J32" s="15"/>
      <c r="K32" s="15"/>
      <c r="L32" s="15"/>
      <c r="M32" s="23">
        <f>IF(Q11=1,IF(ISTEXT(C32)=FALSE,1,0),0)</f>
        <v>0</v>
      </c>
      <c r="N32" s="15"/>
      <c r="O32" s="15"/>
      <c r="T32" s="20"/>
      <c r="U32" s="20"/>
      <c r="Y32" s="24"/>
    </row>
    <row r="33" spans="2:26" s="2" customFormat="1" ht="30" hidden="1" customHeight="1" x14ac:dyDescent="0.25">
      <c r="B33" s="8" t="s">
        <v>36</v>
      </c>
      <c r="C33" s="9"/>
      <c r="D33" s="21" t="str">
        <f t="shared" si="2"/>
        <v/>
      </c>
      <c r="E33" s="29"/>
      <c r="F33" s="29"/>
      <c r="G33" s="29"/>
      <c r="H33" s="29"/>
      <c r="I33" s="29"/>
      <c r="J33" s="29"/>
      <c r="K33" s="29"/>
      <c r="L33" s="29"/>
      <c r="M33" s="23">
        <f>IF(Q11=1,IF(ISTEXT(C33)=FALSE,1,0),0)</f>
        <v>0</v>
      </c>
      <c r="N33" s="29"/>
      <c r="O33" s="29"/>
      <c r="T33" s="30"/>
      <c r="U33" s="30"/>
      <c r="X33" s="18"/>
      <c r="Y33" s="24" t="str">
        <f>IF(ISBLANK(C33),"",C33)</f>
        <v/>
      </c>
    </row>
    <row r="34" spans="2:26" ht="30" hidden="1" customHeight="1" x14ac:dyDescent="0.2">
      <c r="B34" s="7" t="s">
        <v>28</v>
      </c>
      <c r="C34" s="9"/>
      <c r="D34" s="21" t="str">
        <f t="shared" si="2"/>
        <v/>
      </c>
      <c r="E34" s="22"/>
      <c r="F34" s="22"/>
      <c r="G34" s="22"/>
      <c r="H34" s="22"/>
      <c r="I34" s="22"/>
      <c r="J34" s="22"/>
      <c r="K34" s="22"/>
      <c r="L34" s="22"/>
      <c r="M34" s="23">
        <f>IF(Q12=1,IF(ISTEXT(C34)=FALSE,1,0),0)</f>
        <v>0</v>
      </c>
      <c r="N34" s="22"/>
      <c r="O34" s="22"/>
      <c r="T34" s="20"/>
      <c r="U34" s="20"/>
      <c r="Y34" s="24" t="str">
        <f>IF(ISBLANK(C34),"",C34)</f>
        <v/>
      </c>
    </row>
    <row r="35" spans="2:26" ht="30" hidden="1" customHeight="1" x14ac:dyDescent="0.2">
      <c r="B35" s="7" t="s">
        <v>29</v>
      </c>
      <c r="C35" s="9"/>
      <c r="D35" s="21"/>
      <c r="E35" s="15"/>
      <c r="F35" s="15"/>
      <c r="G35" s="15"/>
      <c r="H35" s="15"/>
      <c r="I35" s="15"/>
      <c r="J35" s="15"/>
      <c r="K35" s="15"/>
      <c r="L35" s="15"/>
      <c r="M35" s="23">
        <f>IF(Q12=1,IF(ISTEXT(C35)=FALSE,1,0),0)</f>
        <v>0</v>
      </c>
      <c r="N35" s="15"/>
      <c r="O35" s="15"/>
      <c r="T35" s="20"/>
      <c r="U35" s="20"/>
      <c r="Y35" s="24" t="str">
        <f>IF(ISBLANK(C35),"",C35)</f>
        <v/>
      </c>
    </row>
    <row r="36" spans="2:26" ht="30" hidden="1" customHeight="1" x14ac:dyDescent="0.2">
      <c r="B36" s="7" t="s">
        <v>30</v>
      </c>
      <c r="C36" s="9"/>
      <c r="D36" s="21"/>
      <c r="E36" s="15"/>
      <c r="F36" s="15"/>
      <c r="G36" s="15"/>
      <c r="H36" s="15"/>
      <c r="I36" s="15"/>
      <c r="J36" s="15"/>
      <c r="K36" s="15"/>
      <c r="L36" s="15"/>
      <c r="M36" s="23">
        <f>IF(Q12=1,IF(ISTEXT(C36)=FALSE,1,0),0)</f>
        <v>0</v>
      </c>
      <c r="N36" s="15"/>
      <c r="O36" s="15"/>
      <c r="T36" s="20"/>
      <c r="U36" s="20"/>
      <c r="Y36" s="24" t="str">
        <f>IF(ISBLANK(C36),"",C36)</f>
        <v/>
      </c>
    </row>
    <row r="37" spans="2:26" ht="30" hidden="1" customHeight="1" x14ac:dyDescent="0.2">
      <c r="B37" s="7" t="s">
        <v>31</v>
      </c>
      <c r="C37" s="9"/>
      <c r="D37" s="21"/>
      <c r="E37" s="15"/>
      <c r="F37" s="15"/>
      <c r="G37" s="15"/>
      <c r="H37" s="15"/>
      <c r="I37" s="15"/>
      <c r="J37" s="15"/>
      <c r="K37" s="15"/>
      <c r="L37" s="15"/>
      <c r="M37" s="23">
        <f>IF(Q12=1,IF(ISTEXT(C37)=FALSE,1,0),0)</f>
        <v>0</v>
      </c>
      <c r="N37" s="15"/>
      <c r="O37" s="15"/>
      <c r="T37" s="20"/>
      <c r="U37" s="20"/>
      <c r="Y37" s="24" t="str">
        <f>IF(ISBLANK(C37),"",C37)</f>
        <v/>
      </c>
    </row>
    <row r="38" spans="2:26" ht="30" hidden="1" customHeight="1" x14ac:dyDescent="0.2">
      <c r="B38" s="7" t="s">
        <v>85</v>
      </c>
      <c r="C38" s="9"/>
      <c r="D38" s="21" t="str">
        <f t="shared" si="2"/>
        <v/>
      </c>
      <c r="E38" s="22"/>
      <c r="F38" s="22"/>
      <c r="G38" s="22"/>
      <c r="H38" s="22"/>
      <c r="I38" s="22"/>
      <c r="J38" s="22"/>
      <c r="K38" s="22"/>
      <c r="L38" s="22"/>
      <c r="M38" s="23">
        <f>IF(Q12=1,IF(ISERROR(EXACT(C38,VLOOKUP(C38,county,1,FALSE))=TRUE),1,0),0)</f>
        <v>0</v>
      </c>
      <c r="N38" s="44">
        <v>1</v>
      </c>
      <c r="O38" s="22"/>
      <c r="T38" s="20"/>
      <c r="U38" s="20"/>
      <c r="Y38" s="24"/>
    </row>
    <row r="39" spans="2:26" ht="30" hidden="1" customHeight="1" x14ac:dyDescent="0.2">
      <c r="B39" s="7" t="s">
        <v>27</v>
      </c>
      <c r="C39" s="11"/>
      <c r="D39" s="21" t="str">
        <f t="shared" si="2"/>
        <v/>
      </c>
      <c r="E39" s="15"/>
      <c r="F39" s="15"/>
      <c r="G39" s="15"/>
      <c r="H39" s="15"/>
      <c r="I39" s="15"/>
      <c r="J39" s="15"/>
      <c r="K39" s="15"/>
      <c r="L39" s="15"/>
      <c r="M39" s="23">
        <f>IF(Q12=1,IF(ISTEXT(C39)=FALSE,1,0),0)</f>
        <v>0</v>
      </c>
      <c r="N39" s="15"/>
      <c r="O39" s="15"/>
      <c r="T39" s="20"/>
      <c r="U39" s="20"/>
      <c r="Y39" s="24" t="str">
        <f>IF(ISBLANK(C39),"",C39)</f>
        <v/>
      </c>
    </row>
    <row r="40" spans="2:26" ht="30" hidden="1" customHeight="1" x14ac:dyDescent="0.2">
      <c r="B40" s="7" t="s">
        <v>104</v>
      </c>
      <c r="C40" s="9"/>
      <c r="D40" s="15"/>
      <c r="E40" s="15"/>
      <c r="F40" s="15"/>
      <c r="G40" s="15"/>
      <c r="H40" s="15"/>
      <c r="I40" s="15"/>
      <c r="J40" s="15"/>
      <c r="K40" s="15"/>
      <c r="L40" s="15"/>
      <c r="M40" s="15"/>
      <c r="N40" s="15"/>
      <c r="O40" s="15"/>
      <c r="T40" s="20"/>
      <c r="U40" s="20"/>
      <c r="Y40" s="24" t="str">
        <f>IF(ISBLANK(C40),"",C40)</f>
        <v/>
      </c>
    </row>
    <row r="41" spans="2:26" ht="15" hidden="1" thickBot="1" x14ac:dyDescent="0.25">
      <c r="B41" s="114" t="str">
        <f>IF(Y34="",IF(SUM(M34:M39)&gt;0,"Please ensure that all mandatory questions as marked with an * are completed",""),IF(Y34&lt;&gt;"",IF(SUM(M34:M39)&gt;0,"Please ensure that all mandatory questions as marked with an * are completed","")))</f>
        <v/>
      </c>
      <c r="C41" s="115"/>
      <c r="D41" s="15"/>
      <c r="E41" s="15"/>
      <c r="F41" s="15"/>
      <c r="G41" s="15"/>
      <c r="H41" s="15"/>
      <c r="I41" s="15"/>
      <c r="J41" s="15"/>
      <c r="K41" s="15"/>
      <c r="L41" s="15"/>
      <c r="M41" s="15"/>
      <c r="N41" s="15"/>
      <c r="O41" s="15"/>
      <c r="T41" s="20"/>
      <c r="U41" s="20"/>
      <c r="Y41" s="24"/>
    </row>
    <row r="42" spans="2:26" hidden="1" x14ac:dyDescent="0.2">
      <c r="D42" s="15"/>
      <c r="E42" s="15"/>
      <c r="F42" s="15"/>
      <c r="G42" s="15"/>
      <c r="H42" s="15"/>
      <c r="I42" s="15"/>
      <c r="J42" s="15"/>
      <c r="K42" s="15"/>
      <c r="L42" s="15"/>
      <c r="M42" s="15"/>
      <c r="N42" s="15"/>
      <c r="O42" s="15"/>
      <c r="T42" s="20"/>
      <c r="U42" s="20"/>
      <c r="Y42" s="24"/>
    </row>
    <row r="43" spans="2:26" ht="15" thickBot="1" x14ac:dyDescent="0.25">
      <c r="B43" s="15"/>
      <c r="C43" s="15"/>
      <c r="D43" s="15"/>
      <c r="E43" s="15"/>
      <c r="F43" s="15"/>
      <c r="G43" s="15"/>
      <c r="H43" s="15"/>
      <c r="I43" s="15"/>
      <c r="J43" s="15"/>
      <c r="K43" s="15"/>
      <c r="L43" s="15"/>
      <c r="M43" s="15"/>
      <c r="N43" s="15"/>
      <c r="O43" s="15"/>
      <c r="T43" s="20"/>
      <c r="U43" s="20"/>
      <c r="Y43" s="24"/>
    </row>
    <row r="44" spans="2:26" ht="30" customHeight="1" x14ac:dyDescent="0.2">
      <c r="B44" s="118" t="s">
        <v>94</v>
      </c>
      <c r="C44" s="119"/>
      <c r="D44" s="119"/>
      <c r="E44" s="119"/>
      <c r="F44" s="119"/>
      <c r="G44" s="119"/>
      <c r="H44" s="120"/>
      <c r="I44" s="15"/>
      <c r="J44" s="15"/>
      <c r="K44" s="15"/>
      <c r="L44" s="15"/>
      <c r="M44" s="15"/>
      <c r="N44" s="15"/>
      <c r="O44" s="15"/>
      <c r="T44" s="20"/>
      <c r="U44" s="20"/>
      <c r="Y44" s="24"/>
    </row>
    <row r="45" spans="2:26" ht="30" customHeight="1" thickBot="1" x14ac:dyDescent="0.25">
      <c r="B45" s="121" t="s">
        <v>34</v>
      </c>
      <c r="C45" s="122"/>
      <c r="D45" s="122"/>
      <c r="E45" s="122"/>
      <c r="F45" s="122"/>
      <c r="G45" s="122"/>
      <c r="H45" s="123"/>
      <c r="I45" s="15"/>
      <c r="J45" s="15"/>
      <c r="K45" s="15"/>
      <c r="L45" s="15"/>
      <c r="M45" s="15"/>
      <c r="N45" s="15"/>
      <c r="O45" s="15"/>
      <c r="T45" s="20"/>
      <c r="U45" s="20"/>
      <c r="Y45" s="24"/>
    </row>
    <row r="46" spans="2:26" ht="15" customHeight="1" x14ac:dyDescent="0.2">
      <c r="B46" s="57"/>
      <c r="C46" s="58"/>
      <c r="D46" s="58"/>
      <c r="E46" s="58"/>
      <c r="F46" s="58"/>
      <c r="G46" s="58"/>
      <c r="H46" s="59"/>
      <c r="I46" s="15"/>
      <c r="J46" s="15"/>
      <c r="K46" s="15"/>
      <c r="L46" s="15"/>
      <c r="M46" s="15"/>
      <c r="N46" s="15"/>
      <c r="O46" s="15"/>
      <c r="T46" s="20"/>
      <c r="U46" s="20"/>
      <c r="Y46" s="24"/>
    </row>
    <row r="47" spans="2:26" ht="45" customHeight="1" x14ac:dyDescent="0.2">
      <c r="B47" s="60"/>
      <c r="C47" s="61" t="s">
        <v>84</v>
      </c>
      <c r="D47" s="61" t="s">
        <v>40</v>
      </c>
      <c r="E47" s="61" t="s">
        <v>41</v>
      </c>
      <c r="F47" s="62" t="s">
        <v>80</v>
      </c>
      <c r="G47" s="70" t="s">
        <v>83</v>
      </c>
      <c r="H47" s="76" t="s">
        <v>111</v>
      </c>
      <c r="I47" s="15"/>
      <c r="J47" s="15"/>
      <c r="K47" s="15"/>
      <c r="L47" s="15"/>
      <c r="M47" s="23"/>
      <c r="N47" s="15"/>
      <c r="O47" s="15"/>
      <c r="P47" s="15"/>
      <c r="U47" s="20"/>
      <c r="V47" s="20"/>
      <c r="X47" s="1"/>
      <c r="Y47" s="18"/>
      <c r="Z47" s="24"/>
    </row>
    <row r="48" spans="2:26" ht="45" customHeight="1" x14ac:dyDescent="0.2">
      <c r="B48" s="8" t="s">
        <v>39</v>
      </c>
      <c r="C48" s="39"/>
      <c r="D48" s="40"/>
      <c r="E48" s="41"/>
      <c r="F48" s="63"/>
      <c r="G48" s="68"/>
      <c r="H48" s="64"/>
      <c r="I48" s="32" t="str">
        <f>IF(M48&lt;&gt;0,"*","")</f>
        <v/>
      </c>
      <c r="J48" s="15"/>
      <c r="K48" s="15"/>
      <c r="L48" s="15"/>
      <c r="M48" s="23">
        <f>SUM(N48:S48)</f>
        <v>0</v>
      </c>
      <c r="N48" s="23">
        <f t="shared" ref="N48:P52" si="3">IF($S$14&lt;&gt;0,IF(ISTEXT(C48)=FALSE,1,0),0)</f>
        <v>0</v>
      </c>
      <c r="O48" s="23">
        <f t="shared" si="3"/>
        <v>0</v>
      </c>
      <c r="P48" s="23">
        <f t="shared" si="3"/>
        <v>0</v>
      </c>
      <c r="Q48" s="23">
        <f>IF(E48="Other, please specify",IF(ISBLANK(F48)=TRUE,1,0),0)</f>
        <v>0</v>
      </c>
      <c r="R48" s="23">
        <f>IF($S$14&lt;&gt;0,IF(ISNUMBER(G48)=FALSE,1,0),0)</f>
        <v>0</v>
      </c>
      <c r="S48" s="23">
        <f>IF($S$14&lt;&gt;0,IF(ISTEXT(H48)=FALSE,1,0),0)</f>
        <v>0</v>
      </c>
      <c r="T48" s="18"/>
      <c r="U48" s="2"/>
      <c r="V48" s="43"/>
      <c r="W48" s="43"/>
      <c r="Y48" s="18"/>
      <c r="Z48" s="24"/>
    </row>
    <row r="49" spans="2:26" ht="45" customHeight="1" x14ac:dyDescent="0.2">
      <c r="B49" s="8" t="s">
        <v>42</v>
      </c>
      <c r="C49" s="39"/>
      <c r="D49" s="40"/>
      <c r="E49" s="41"/>
      <c r="F49" s="63"/>
      <c r="G49" s="68"/>
      <c r="H49" s="64"/>
      <c r="I49" s="32" t="str">
        <f>IF(C49&lt;&gt;"",IF(M49&lt;&gt;0,"*",""),"")</f>
        <v/>
      </c>
      <c r="J49" s="15"/>
      <c r="K49" s="15"/>
      <c r="L49" s="15"/>
      <c r="M49" s="23">
        <f>SUM(N49:S49)</f>
        <v>0</v>
      </c>
      <c r="N49" s="23">
        <f t="shared" si="3"/>
        <v>0</v>
      </c>
      <c r="O49" s="23">
        <f t="shared" si="3"/>
        <v>0</v>
      </c>
      <c r="P49" s="23">
        <f t="shared" si="3"/>
        <v>0</v>
      </c>
      <c r="Q49" s="23">
        <f>IF(E49="Other, please specify",IF(ISBLANK(F49)=TRUE,1,0),0)</f>
        <v>0</v>
      </c>
      <c r="R49" s="23">
        <f>IF($S$14&lt;&gt;0,IF(ISNUMBER(G49)=FALSE,1,0),0)</f>
        <v>0</v>
      </c>
      <c r="S49" s="23">
        <f>IF($S$14&lt;&gt;0,IF(ISTEXT(H49)=FALSE,1,0),0)</f>
        <v>0</v>
      </c>
      <c r="T49" s="18"/>
      <c r="U49" s="2"/>
      <c r="V49" s="43"/>
      <c r="W49" s="43"/>
      <c r="Y49" s="18"/>
      <c r="Z49" s="24"/>
    </row>
    <row r="50" spans="2:26" ht="45" customHeight="1" x14ac:dyDescent="0.2">
      <c r="B50" s="8" t="s">
        <v>43</v>
      </c>
      <c r="C50" s="39"/>
      <c r="D50" s="40"/>
      <c r="E50" s="41"/>
      <c r="F50" s="63"/>
      <c r="G50" s="68"/>
      <c r="H50" s="64"/>
      <c r="I50" s="32" t="str">
        <f>IF(C50&lt;&gt;"",IF(M50&lt;&gt;0,"*",""),"")</f>
        <v/>
      </c>
      <c r="J50" s="15"/>
      <c r="K50" s="15"/>
      <c r="L50" s="15"/>
      <c r="M50" s="23">
        <f>SUM(N50:S50)</f>
        <v>0</v>
      </c>
      <c r="N50" s="23">
        <f t="shared" si="3"/>
        <v>0</v>
      </c>
      <c r="O50" s="23">
        <f t="shared" si="3"/>
        <v>0</v>
      </c>
      <c r="P50" s="23">
        <f t="shared" si="3"/>
        <v>0</v>
      </c>
      <c r="Q50" s="23">
        <f>IF(E50="Other, please specify",IF(ISBLANK(F50)=TRUE,1,0),0)</f>
        <v>0</v>
      </c>
      <c r="R50" s="23">
        <f>IF($S$14&lt;&gt;0,IF(ISNUMBER(G50)=FALSE,1,0),0)</f>
        <v>0</v>
      </c>
      <c r="S50" s="23">
        <f>IF($S$14&lt;&gt;0,IF(ISTEXT(H50)=FALSE,1,0),0)</f>
        <v>0</v>
      </c>
      <c r="T50" s="18"/>
      <c r="U50" s="2"/>
      <c r="V50" s="43"/>
      <c r="W50" s="43"/>
      <c r="Y50" s="18"/>
      <c r="Z50" s="24"/>
    </row>
    <row r="51" spans="2:26" ht="45" customHeight="1" x14ac:dyDescent="0.2">
      <c r="B51" s="8" t="s">
        <v>95</v>
      </c>
      <c r="C51" s="53"/>
      <c r="D51" s="54"/>
      <c r="E51" s="55"/>
      <c r="F51" s="65"/>
      <c r="G51" s="69"/>
      <c r="H51" s="66"/>
      <c r="I51" s="32" t="str">
        <f>IF(C51&lt;&gt;"",IF(M51&lt;&gt;0,"*",""),"")</f>
        <v/>
      </c>
      <c r="J51" s="15"/>
      <c r="K51" s="15"/>
      <c r="L51" s="15"/>
      <c r="M51" s="23">
        <f>SUM(N51:S51)</f>
        <v>0</v>
      </c>
      <c r="N51" s="23">
        <f t="shared" si="3"/>
        <v>0</v>
      </c>
      <c r="O51" s="23">
        <f t="shared" si="3"/>
        <v>0</v>
      </c>
      <c r="P51" s="23">
        <f t="shared" si="3"/>
        <v>0</v>
      </c>
      <c r="Q51" s="23">
        <f>IF(E51="Other, please specify",IF(ISBLANK(F51)=TRUE,1,0),0)</f>
        <v>0</v>
      </c>
      <c r="R51" s="23">
        <f>IF($S$14&lt;&gt;0,IF(ISNUMBER(G51)=FALSE,1,0),0)</f>
        <v>0</v>
      </c>
      <c r="S51" s="23">
        <f>IF($S$14&lt;&gt;0,IF(ISTEXT(H51)=FALSE,1,0),0)</f>
        <v>0</v>
      </c>
      <c r="T51" s="18"/>
      <c r="U51" s="2"/>
      <c r="V51" s="43"/>
      <c r="W51" s="43"/>
      <c r="Y51" s="18"/>
      <c r="Z51" s="24"/>
    </row>
    <row r="52" spans="2:26" ht="45" customHeight="1" x14ac:dyDescent="0.2">
      <c r="B52" s="8" t="s">
        <v>96</v>
      </c>
      <c r="C52" s="39"/>
      <c r="D52" s="40"/>
      <c r="E52" s="41"/>
      <c r="F52" s="41"/>
      <c r="G52" s="68"/>
      <c r="H52" s="67"/>
      <c r="I52" s="32" t="str">
        <f>IF(C52&lt;&gt;"",IF(M52&lt;&gt;0,"*",""),"")</f>
        <v/>
      </c>
      <c r="J52" s="15"/>
      <c r="K52" s="15"/>
      <c r="L52" s="15"/>
      <c r="M52" s="23">
        <f>SUM(N52:S52)</f>
        <v>0</v>
      </c>
      <c r="N52" s="23">
        <f t="shared" si="3"/>
        <v>0</v>
      </c>
      <c r="O52" s="23">
        <f t="shared" si="3"/>
        <v>0</v>
      </c>
      <c r="P52" s="23">
        <f t="shared" si="3"/>
        <v>0</v>
      </c>
      <c r="Q52" s="23">
        <f>IF(E52="Other, please specify",IF(ISBLANK(F52)=TRUE,1,0),0)</f>
        <v>0</v>
      </c>
      <c r="R52" s="23">
        <f>IF($S$14&lt;&gt;0,IF(ISNUMBER(G52)=FALSE,1,0),0)</f>
        <v>0</v>
      </c>
      <c r="S52" s="23">
        <f>IF($S$14&lt;&gt;0,IF(ISTEXT(H52)=FALSE,1,0),0)</f>
        <v>0</v>
      </c>
      <c r="T52" s="18"/>
      <c r="U52" s="2"/>
      <c r="V52" s="43"/>
      <c r="W52" s="43"/>
      <c r="Y52" s="18"/>
      <c r="Z52" s="24"/>
    </row>
    <row r="53" spans="2:26" ht="15" customHeight="1" thickBot="1" x14ac:dyDescent="0.25">
      <c r="B53" s="56"/>
      <c r="C53" s="72"/>
      <c r="D53" s="73"/>
      <c r="E53" s="74"/>
      <c r="F53" s="73"/>
      <c r="G53" s="74"/>
      <c r="H53" s="75"/>
      <c r="I53" s="32"/>
      <c r="J53" s="15"/>
      <c r="K53" s="15"/>
      <c r="L53" s="15"/>
      <c r="M53" s="23"/>
      <c r="N53" s="23"/>
      <c r="O53" s="23"/>
      <c r="P53" s="23"/>
      <c r="Q53" s="23"/>
      <c r="R53" s="23"/>
      <c r="S53" s="23"/>
      <c r="T53" s="18"/>
      <c r="U53" s="2"/>
      <c r="V53" s="43"/>
      <c r="W53" s="43"/>
      <c r="Y53" s="18"/>
      <c r="Z53" s="24"/>
    </row>
    <row r="54" spans="2:26" ht="32.1" customHeight="1" thickBot="1" x14ac:dyDescent="0.25">
      <c r="B54" s="15"/>
      <c r="C54" s="15"/>
      <c r="D54" s="15"/>
      <c r="E54" s="15"/>
      <c r="F54" s="15"/>
      <c r="G54" s="15"/>
      <c r="H54" s="15"/>
      <c r="I54" s="15"/>
      <c r="J54" s="15"/>
      <c r="K54" s="15"/>
      <c r="L54" s="15"/>
      <c r="M54" s="15"/>
      <c r="N54" s="15"/>
      <c r="O54" s="15"/>
      <c r="U54" s="20"/>
      <c r="V54" s="20"/>
      <c r="X54" s="1"/>
      <c r="Y54" s="18"/>
      <c r="Z54" s="24"/>
    </row>
    <row r="55" spans="2:26" ht="32.1" customHeight="1" thickBot="1" x14ac:dyDescent="0.25">
      <c r="B55" s="124" t="s">
        <v>79</v>
      </c>
      <c r="C55" s="125"/>
    </row>
    <row r="56" spans="2:26" ht="15" x14ac:dyDescent="0.25">
      <c r="B56" s="103"/>
      <c r="C56" s="104"/>
    </row>
    <row r="57" spans="2:26" x14ac:dyDescent="0.2">
      <c r="B57" s="95" t="str">
        <f>("I am/We are authorised by "&amp; C6 &amp;"(‘the Firm’) to make the above changes to the Firm's registration details")</f>
        <v>I am/We are authorised by (‘the Firm’) to make the above changes to the Firm's registration details</v>
      </c>
      <c r="C57" s="96"/>
      <c r="D57" s="78"/>
    </row>
    <row r="58" spans="2:26" ht="15" x14ac:dyDescent="0.25">
      <c r="B58" s="97"/>
      <c r="C58" s="98"/>
    </row>
    <row r="59" spans="2:26" ht="35.25" customHeight="1" x14ac:dyDescent="0.2">
      <c r="B59" s="95" t="s">
        <v>97</v>
      </c>
      <c r="C59" s="96"/>
    </row>
    <row r="60" spans="2:26" ht="15" x14ac:dyDescent="0.25">
      <c r="B60" s="97"/>
      <c r="C60" s="98"/>
    </row>
    <row r="61" spans="2:26" ht="30.75" customHeight="1" x14ac:dyDescent="0.2">
      <c r="B61" s="95" t="s">
        <v>100</v>
      </c>
      <c r="C61" s="96"/>
    </row>
    <row r="62" spans="2:26" ht="15" x14ac:dyDescent="0.25">
      <c r="B62" s="99"/>
      <c r="C62" s="100"/>
    </row>
    <row r="63" spans="2:26" ht="48.75" customHeight="1" x14ac:dyDescent="0.2">
      <c r="B63" s="87" t="s">
        <v>101</v>
      </c>
      <c r="C63" s="88"/>
    </row>
    <row r="64" spans="2:26" ht="30" customHeight="1" x14ac:dyDescent="0.2">
      <c r="B64" s="101" t="s">
        <v>37</v>
      </c>
      <c r="C64" s="102"/>
      <c r="D64" s="31"/>
    </row>
    <row r="65" spans="2:4" ht="30" customHeight="1" x14ac:dyDescent="0.2">
      <c r="B65" s="79" t="s">
        <v>90</v>
      </c>
      <c r="C65" s="80"/>
      <c r="D65" s="31" t="str">
        <f t="shared" ref="D65" si="4">IF(ISTEXT(C65)=TRUE,"","*")</f>
        <v>*</v>
      </c>
    </row>
    <row r="66" spans="2:4" ht="25.5" customHeight="1" x14ac:dyDescent="0.2">
      <c r="B66" s="79" t="s">
        <v>91</v>
      </c>
      <c r="C66" s="80"/>
      <c r="D66" s="31"/>
    </row>
    <row r="67" spans="2:4" ht="30" customHeight="1" x14ac:dyDescent="0.2">
      <c r="B67" s="81"/>
      <c r="C67" s="82"/>
    </row>
    <row r="68" spans="2:4" ht="30" customHeight="1" x14ac:dyDescent="0.2">
      <c r="B68" s="101" t="s">
        <v>106</v>
      </c>
      <c r="C68" s="102"/>
      <c r="D68" s="31"/>
    </row>
    <row r="69" spans="2:4" ht="30" customHeight="1" x14ac:dyDescent="0.2">
      <c r="B69" s="79" t="s">
        <v>90</v>
      </c>
      <c r="C69" s="80"/>
      <c r="D69" s="31" t="str">
        <f t="shared" ref="D69" si="5">IF(ISTEXT(C69)=TRUE,"","*")</f>
        <v>*</v>
      </c>
    </row>
    <row r="70" spans="2:4" ht="24" customHeight="1" x14ac:dyDescent="0.2">
      <c r="B70" s="79" t="s">
        <v>91</v>
      </c>
      <c r="C70" s="80"/>
      <c r="D70" s="31"/>
    </row>
    <row r="71" spans="2:4" ht="30" customHeight="1" x14ac:dyDescent="0.2">
      <c r="B71" s="81"/>
      <c r="C71" s="82"/>
    </row>
    <row r="72" spans="2:4" ht="30" customHeight="1" x14ac:dyDescent="0.2">
      <c r="B72" s="101" t="s">
        <v>38</v>
      </c>
      <c r="C72" s="102"/>
      <c r="D72" s="31"/>
    </row>
    <row r="73" spans="2:4" ht="30" customHeight="1" x14ac:dyDescent="0.2">
      <c r="B73" s="79" t="s">
        <v>90</v>
      </c>
      <c r="C73" s="85"/>
      <c r="D73" s="31" t="str">
        <f>IF(ISNUMBER(C73)=TRUE,"","*")</f>
        <v>*</v>
      </c>
    </row>
    <row r="74" spans="2:4" ht="24.75" customHeight="1" x14ac:dyDescent="0.2">
      <c r="B74" s="79" t="s">
        <v>91</v>
      </c>
      <c r="C74" s="85"/>
      <c r="D74" s="31"/>
    </row>
    <row r="75" spans="2:4" ht="22.5" customHeight="1" x14ac:dyDescent="0.2">
      <c r="B75" s="81"/>
      <c r="C75" s="82"/>
    </row>
    <row r="76" spans="2:4" ht="44.25" customHeight="1" thickBot="1" x14ac:dyDescent="0.25">
      <c r="B76" s="83" t="s">
        <v>105</v>
      </c>
      <c r="C76" s="84"/>
      <c r="D76" s="31" t="str">
        <f>IF(ISTEXT(C76)=TRUE,"","*")</f>
        <v>*</v>
      </c>
    </row>
    <row r="77" spans="2:4" ht="15" thickBot="1" x14ac:dyDescent="0.25"/>
    <row r="78" spans="2:4" x14ac:dyDescent="0.2">
      <c r="B78" s="89" t="s">
        <v>99</v>
      </c>
      <c r="C78" s="90"/>
    </row>
    <row r="79" spans="2:4" x14ac:dyDescent="0.2">
      <c r="B79" s="91"/>
      <c r="C79" s="92"/>
    </row>
    <row r="80" spans="2:4" x14ac:dyDescent="0.2">
      <c r="B80" s="91"/>
      <c r="C80" s="92"/>
    </row>
    <row r="81" spans="2:3" ht="33" customHeight="1" thickBot="1" x14ac:dyDescent="0.25">
      <c r="B81" s="93"/>
      <c r="C81" s="94"/>
    </row>
    <row r="82" spans="2:3" ht="19.5" customHeight="1" x14ac:dyDescent="0.2"/>
    <row r="83" spans="2:3" ht="19.5" customHeight="1" x14ac:dyDescent="0.2"/>
    <row r="84" spans="2:3" ht="19.5" customHeight="1" x14ac:dyDescent="0.2"/>
    <row r="85" spans="2:3" ht="19.5" customHeight="1" x14ac:dyDescent="0.2"/>
  </sheetData>
  <sheetProtection algorithmName="SHA-512" hashValue="NyXtrxZ1WvIu9N6rImhmz7y4UfF4bQNtQ9Y/iME9Jh2j9x8uoTUJsczHcAn4tCLE+fgqyMseR4PNpA/OAJXBGg==" saltValue="FgRy56o1wbIGWvnIYdWRDg==" spinCount="100000" sheet="1" selectLockedCells="1"/>
  <mergeCells count="23">
    <mergeCell ref="B56:C56"/>
    <mergeCell ref="B2:C2"/>
    <mergeCell ref="B4:C4"/>
    <mergeCell ref="B8:C8"/>
    <mergeCell ref="B19:C19"/>
    <mergeCell ref="B20:C20"/>
    <mergeCell ref="B28:C28"/>
    <mergeCell ref="B30:C30"/>
    <mergeCell ref="B41:C41"/>
    <mergeCell ref="B44:H44"/>
    <mergeCell ref="B45:H45"/>
    <mergeCell ref="B55:C55"/>
    <mergeCell ref="B63:C63"/>
    <mergeCell ref="B78:C81"/>
    <mergeCell ref="B57:C57"/>
    <mergeCell ref="B58:C58"/>
    <mergeCell ref="B59:C59"/>
    <mergeCell ref="B60:C60"/>
    <mergeCell ref="B61:C61"/>
    <mergeCell ref="B62:C62"/>
    <mergeCell ref="B72:C72"/>
    <mergeCell ref="B64:C64"/>
    <mergeCell ref="B68:C68"/>
  </mergeCells>
  <conditionalFormatting sqref="C6">
    <cfRule type="expression" dxfId="4" priority="12">
      <formula>#REF!="Other, please specify"</formula>
    </cfRule>
  </conditionalFormatting>
  <conditionalFormatting sqref="C22:C27">
    <cfRule type="expression" dxfId="3" priority="6">
      <formula>$U$10=1</formula>
    </cfRule>
  </conditionalFormatting>
  <conditionalFormatting sqref="C32:C33">
    <cfRule type="expression" dxfId="2" priority="4">
      <formula>$U$11=1</formula>
    </cfRule>
  </conditionalFormatting>
  <conditionalFormatting sqref="C34:C40">
    <cfRule type="expression" dxfId="1" priority="1">
      <formula>$U$12=1</formula>
    </cfRule>
  </conditionalFormatting>
  <conditionalFormatting sqref="C48:H53">
    <cfRule type="expression" dxfId="0" priority="2">
      <formula>$V$14=2</formula>
    </cfRule>
  </conditionalFormatting>
  <dataValidations count="7">
    <dataValidation type="list" allowBlank="1" showInputMessage="1" showErrorMessage="1" sqref="C38" xr:uid="{00000000-0002-0000-0000-000000000000}">
      <formula1>county</formula1>
    </dataValidation>
    <dataValidation type="custom" allowBlank="1" showInputMessage="1" showErrorMessage="1" errorTitle="Direct Email Address" error="Principal contact email address is invalid" sqref="C25" xr:uid="{00000000-0002-0000-0000-000002000000}">
      <formula1>AND(ISNUMBER(MATCH("*@*.*",C25,0)), LEN(C25) &lt;= 200)</formula1>
    </dataValidation>
    <dataValidation type="whole" allowBlank="1" showInputMessage="1" showErrorMessage="1" errorTitle="business Mobile Number details" error="Please only enter numeric values in this field" sqref="C26:C27" xr:uid="{00000000-0002-0000-0000-000003000000}">
      <formula1>0</formula1>
      <formula2>123456789012345</formula2>
    </dataValidation>
    <dataValidation type="list" allowBlank="1" showInputMessage="1" showErrorMessage="1" sqref="C48:C52" xr:uid="{00000000-0002-0000-0000-000005000000}">
      <formula1>New</formula1>
    </dataValidation>
    <dataValidation type="list" allowBlank="1" showInputMessage="1" showErrorMessage="1" sqref="D48:D52" xr:uid="{00000000-0002-0000-0000-000006000000}">
      <formula1>Schedule2</formula1>
    </dataValidation>
    <dataValidation type="list" allowBlank="1" showInputMessage="1" showErrorMessage="1" sqref="E48:E52" xr:uid="{00000000-0002-0000-0000-000007000000}">
      <formula1>INDIRECT(SUBSTITUTE(D48," ","_"))</formula1>
    </dataValidation>
    <dataValidation type="date" allowBlank="1" showInputMessage="1" showErrorMessage="1" sqref="G48:G52" xr:uid="{00000000-0002-0000-0000-000008000000}">
      <formula1>36526</formula1>
      <formula2>TODAY()+365</formula2>
    </dataValidation>
  </dataValidations>
  <pageMargins left="0.7" right="0.7" top="0.75" bottom="0.75" header="0.3" footer="0.3"/>
  <pageSetup paperSize="9" fitToHeight="0"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6631" r:id="rId4" name="Check Box 7">
              <controlPr defaultSize="0" autoFill="0" autoLine="0" autoPict="0">
                <anchor moveWithCells="1">
                  <from>
                    <xdr:col>2</xdr:col>
                    <xdr:colOff>1276350</xdr:colOff>
                    <xdr:row>12</xdr:row>
                    <xdr:rowOff>19050</xdr:rowOff>
                  </from>
                  <to>
                    <xdr:col>2</xdr:col>
                    <xdr:colOff>2343150</xdr:colOff>
                    <xdr:row>13</xdr:row>
                    <xdr:rowOff>0</xdr:rowOff>
                  </to>
                </anchor>
              </controlPr>
            </control>
          </mc:Choice>
        </mc:AlternateContent>
        <mc:AlternateContent xmlns:mc="http://schemas.openxmlformats.org/markup-compatibility/2006">
          <mc:Choice Requires="x14">
            <control shapeId="26632" r:id="rId5" name="Check Box 8">
              <controlPr defaultSize="0" autoFill="0" autoLine="0" autoPict="0">
                <anchor moveWithCells="1">
                  <from>
                    <xdr:col>2</xdr:col>
                    <xdr:colOff>2362200</xdr:colOff>
                    <xdr:row>12</xdr:row>
                    <xdr:rowOff>28575</xdr:rowOff>
                  </from>
                  <to>
                    <xdr:col>2</xdr:col>
                    <xdr:colOff>3448050</xdr:colOff>
                    <xdr:row>13</xdr:row>
                    <xdr:rowOff>19050</xdr:rowOff>
                  </to>
                </anchor>
              </controlPr>
            </control>
          </mc:Choice>
        </mc:AlternateContent>
        <mc:AlternateContent xmlns:mc="http://schemas.openxmlformats.org/markup-compatibility/2006">
          <mc:Choice Requires="x14">
            <control shapeId="26633" r:id="rId6" name="Check Box 9">
              <controlPr defaultSize="0" autoFill="0" autoLine="0" autoPict="0">
                <anchor moveWithCells="1">
                  <from>
                    <xdr:col>2</xdr:col>
                    <xdr:colOff>1276350</xdr:colOff>
                    <xdr:row>13</xdr:row>
                    <xdr:rowOff>19050</xdr:rowOff>
                  </from>
                  <to>
                    <xdr:col>2</xdr:col>
                    <xdr:colOff>2343150</xdr:colOff>
                    <xdr:row>14</xdr:row>
                    <xdr:rowOff>0</xdr:rowOff>
                  </to>
                </anchor>
              </controlPr>
            </control>
          </mc:Choice>
        </mc:AlternateContent>
        <mc:AlternateContent xmlns:mc="http://schemas.openxmlformats.org/markup-compatibility/2006">
          <mc:Choice Requires="x14">
            <control shapeId="26634" r:id="rId7" name="Check Box 10">
              <controlPr defaultSize="0" autoFill="0" autoLine="0" autoPict="0">
                <anchor moveWithCells="1">
                  <from>
                    <xdr:col>2</xdr:col>
                    <xdr:colOff>2362200</xdr:colOff>
                    <xdr:row>13</xdr:row>
                    <xdr:rowOff>28575</xdr:rowOff>
                  </from>
                  <to>
                    <xdr:col>2</xdr:col>
                    <xdr:colOff>3448050</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U49"/>
  <sheetViews>
    <sheetView workbookViewId="0">
      <selection activeCell="A10" sqref="A10"/>
    </sheetView>
  </sheetViews>
  <sheetFormatPr defaultColWidth="9.28515625" defaultRowHeight="14.25" x14ac:dyDescent="0.2"/>
  <cols>
    <col min="1" max="1" width="16" style="1" bestFit="1" customWidth="1"/>
    <col min="2" max="2" width="9.28515625" style="1"/>
    <col min="3" max="3" width="37.5703125" style="1" bestFit="1" customWidth="1"/>
    <col min="4" max="4" width="9.28515625" style="1"/>
    <col min="5" max="5" width="24.7109375" style="1" customWidth="1"/>
    <col min="6" max="8" width="9.28515625" style="1"/>
    <col min="9" max="10" width="21.42578125" style="1" bestFit="1" customWidth="1"/>
    <col min="11" max="11" width="68" style="1" bestFit="1" customWidth="1"/>
    <col min="12" max="12" width="21.42578125" style="1" bestFit="1" customWidth="1"/>
    <col min="13" max="13" width="30.28515625" style="1" bestFit="1" customWidth="1"/>
    <col min="14" max="14" width="21.42578125" style="1" bestFit="1" customWidth="1"/>
    <col min="15" max="15" width="83" style="1" bestFit="1" customWidth="1"/>
    <col min="16" max="16" width="40.7109375" style="1" bestFit="1" customWidth="1"/>
    <col min="17" max="17" width="21.42578125" style="1" bestFit="1" customWidth="1"/>
    <col min="18" max="18" width="34.28515625" style="1" bestFit="1" customWidth="1"/>
    <col min="19" max="19" width="44.28515625" style="1" bestFit="1" customWidth="1"/>
    <col min="20" max="20" width="22" style="1" bestFit="1" customWidth="1"/>
    <col min="21" max="21" width="25" style="1" bestFit="1" customWidth="1"/>
    <col min="22" max="16384" width="9.28515625" style="1"/>
  </cols>
  <sheetData>
    <row r="1" spans="1:21" ht="30" x14ac:dyDescent="0.2">
      <c r="A1" s="3" t="s">
        <v>35</v>
      </c>
      <c r="C1" s="3" t="s">
        <v>44</v>
      </c>
      <c r="E1" s="3" t="s">
        <v>78</v>
      </c>
      <c r="I1" s="3" t="s">
        <v>47</v>
      </c>
      <c r="J1" s="3" t="s">
        <v>2</v>
      </c>
      <c r="K1" s="3" t="s">
        <v>57</v>
      </c>
      <c r="L1" s="3" t="s">
        <v>59</v>
      </c>
      <c r="M1" s="3" t="s">
        <v>3</v>
      </c>
      <c r="N1" s="3" t="s">
        <v>142</v>
      </c>
      <c r="O1" s="3" t="s">
        <v>63</v>
      </c>
      <c r="P1" s="3" t="s">
        <v>64</v>
      </c>
      <c r="Q1" s="3" t="s">
        <v>69</v>
      </c>
      <c r="R1" s="3" t="s">
        <v>71</v>
      </c>
      <c r="S1" s="3" t="s">
        <v>72</v>
      </c>
      <c r="T1" s="3" t="s">
        <v>74</v>
      </c>
      <c r="U1" s="3" t="s">
        <v>76</v>
      </c>
    </row>
    <row r="2" spans="1:21" ht="71.25" x14ac:dyDescent="0.2">
      <c r="A2" s="4" t="s">
        <v>113</v>
      </c>
      <c r="C2" s="1" t="s">
        <v>46</v>
      </c>
      <c r="E2" s="1" t="s">
        <v>47</v>
      </c>
      <c r="G2" s="12"/>
      <c r="H2" s="12"/>
      <c r="I2" s="12" t="s">
        <v>48</v>
      </c>
      <c r="J2" s="2" t="s">
        <v>53</v>
      </c>
      <c r="K2" s="2" t="s">
        <v>58</v>
      </c>
      <c r="L2" s="2" t="s">
        <v>60</v>
      </c>
      <c r="M2" s="1" t="s">
        <v>61</v>
      </c>
      <c r="N2" s="13" t="s">
        <v>143</v>
      </c>
      <c r="O2" s="2" t="s">
        <v>148</v>
      </c>
      <c r="P2" s="2" t="s">
        <v>65</v>
      </c>
      <c r="Q2" s="2" t="s">
        <v>70</v>
      </c>
      <c r="R2" s="2" t="s">
        <v>141</v>
      </c>
      <c r="S2" s="2" t="s">
        <v>73</v>
      </c>
      <c r="T2" s="2" t="s">
        <v>75</v>
      </c>
      <c r="U2" s="2" t="s">
        <v>77</v>
      </c>
    </row>
    <row r="3" spans="1:21" ht="42.75" x14ac:dyDescent="0.2">
      <c r="A3" s="4" t="s">
        <v>114</v>
      </c>
      <c r="C3" s="1" t="s">
        <v>45</v>
      </c>
      <c r="E3" s="1" t="s">
        <v>2</v>
      </c>
      <c r="F3" s="2"/>
      <c r="G3" s="2"/>
      <c r="H3" s="2"/>
      <c r="I3" s="12" t="s">
        <v>49</v>
      </c>
      <c r="J3" s="2" t="s">
        <v>54</v>
      </c>
      <c r="K3" s="2" t="s">
        <v>26</v>
      </c>
      <c r="L3" s="2" t="s">
        <v>140</v>
      </c>
      <c r="M3" s="2" t="s">
        <v>26</v>
      </c>
      <c r="N3" s="12" t="s">
        <v>144</v>
      </c>
      <c r="O3" s="2" t="s">
        <v>26</v>
      </c>
      <c r="P3" s="2" t="s">
        <v>66</v>
      </c>
      <c r="Q3" s="2" t="s">
        <v>26</v>
      </c>
      <c r="R3" s="2" t="s">
        <v>26</v>
      </c>
      <c r="S3" s="2" t="s">
        <v>26</v>
      </c>
      <c r="T3" s="2" t="s">
        <v>26</v>
      </c>
      <c r="U3" s="2" t="s">
        <v>26</v>
      </c>
    </row>
    <row r="4" spans="1:21" ht="28.5" x14ac:dyDescent="0.2">
      <c r="A4" s="4" t="s">
        <v>115</v>
      </c>
      <c r="E4" s="1" t="s">
        <v>57</v>
      </c>
      <c r="G4" s="2"/>
      <c r="H4" s="2"/>
      <c r="I4" s="12" t="s">
        <v>50</v>
      </c>
      <c r="J4" s="2" t="s">
        <v>55</v>
      </c>
      <c r="L4" s="2" t="s">
        <v>26</v>
      </c>
      <c r="M4" s="13"/>
      <c r="N4" s="12" t="s">
        <v>145</v>
      </c>
      <c r="P4" s="2" t="s">
        <v>67</v>
      </c>
    </row>
    <row r="5" spans="1:21" ht="42.75" x14ac:dyDescent="0.2">
      <c r="A5" s="4" t="s">
        <v>116</v>
      </c>
      <c r="E5" s="1" t="s">
        <v>139</v>
      </c>
      <c r="G5" s="2"/>
      <c r="H5" s="2"/>
      <c r="I5" s="12" t="s">
        <v>51</v>
      </c>
      <c r="J5" s="2" t="s">
        <v>56</v>
      </c>
      <c r="M5" s="13"/>
      <c r="N5" s="12" t="s">
        <v>146</v>
      </c>
      <c r="P5" s="2" t="s">
        <v>68</v>
      </c>
    </row>
    <row r="6" spans="1:21" ht="58.15" customHeight="1" x14ac:dyDescent="0.2">
      <c r="A6" s="4" t="s">
        <v>117</v>
      </c>
      <c r="E6" s="1" t="s">
        <v>3</v>
      </c>
      <c r="H6" s="2"/>
      <c r="I6" s="12" t="s">
        <v>52</v>
      </c>
      <c r="J6" s="2" t="s">
        <v>26</v>
      </c>
      <c r="M6" s="13"/>
      <c r="N6" s="12" t="s">
        <v>147</v>
      </c>
      <c r="P6" s="2" t="s">
        <v>26</v>
      </c>
    </row>
    <row r="7" spans="1:21" ht="15" x14ac:dyDescent="0.2">
      <c r="A7" s="5" t="s">
        <v>4</v>
      </c>
      <c r="E7" s="1" t="s">
        <v>62</v>
      </c>
      <c r="G7" s="13"/>
      <c r="H7" s="12"/>
      <c r="I7" s="2" t="s">
        <v>26</v>
      </c>
      <c r="N7" s="2" t="s">
        <v>26</v>
      </c>
    </row>
    <row r="8" spans="1:21" ht="15" x14ac:dyDescent="0.2">
      <c r="A8" s="5" t="s">
        <v>5</v>
      </c>
      <c r="E8" s="1" t="s">
        <v>63</v>
      </c>
      <c r="G8" s="2"/>
      <c r="H8" s="2"/>
    </row>
    <row r="9" spans="1:21" ht="15" x14ac:dyDescent="0.2">
      <c r="A9" s="5" t="s">
        <v>6</v>
      </c>
      <c r="E9" s="1" t="s">
        <v>64</v>
      </c>
      <c r="G9" s="2"/>
      <c r="H9" s="2"/>
      <c r="I9" s="2"/>
      <c r="J9" s="2"/>
      <c r="K9" s="2"/>
    </row>
    <row r="10" spans="1:21" ht="15" x14ac:dyDescent="0.2">
      <c r="A10" s="5" t="s">
        <v>7</v>
      </c>
      <c r="E10" s="1" t="s">
        <v>69</v>
      </c>
      <c r="G10" s="2"/>
      <c r="H10" s="2"/>
    </row>
    <row r="11" spans="1:21" ht="15" x14ac:dyDescent="0.2">
      <c r="A11" s="5" t="s">
        <v>8</v>
      </c>
      <c r="E11" s="1" t="s">
        <v>71</v>
      </c>
      <c r="G11" s="2"/>
      <c r="H11" s="2"/>
    </row>
    <row r="12" spans="1:21" ht="15" x14ac:dyDescent="0.2">
      <c r="A12" s="5" t="s">
        <v>9</v>
      </c>
      <c r="E12" s="1" t="s">
        <v>72</v>
      </c>
      <c r="G12" s="2"/>
      <c r="H12" s="2"/>
    </row>
    <row r="13" spans="1:21" ht="15" x14ac:dyDescent="0.2">
      <c r="A13" s="5" t="s">
        <v>10</v>
      </c>
      <c r="E13" s="1" t="s">
        <v>74</v>
      </c>
      <c r="G13" s="2"/>
      <c r="H13" s="2"/>
    </row>
    <row r="14" spans="1:21" ht="15" x14ac:dyDescent="0.2">
      <c r="A14" s="5" t="s">
        <v>11</v>
      </c>
      <c r="E14" s="1" t="s">
        <v>76</v>
      </c>
      <c r="G14" s="2"/>
      <c r="H14" s="2"/>
    </row>
    <row r="15" spans="1:21" ht="15" x14ac:dyDescent="0.2">
      <c r="A15" s="5" t="s">
        <v>12</v>
      </c>
    </row>
    <row r="16" spans="1:21" ht="15" x14ac:dyDescent="0.2">
      <c r="A16" s="5" t="s">
        <v>13</v>
      </c>
    </row>
    <row r="17" spans="1:1" ht="15" x14ac:dyDescent="0.2">
      <c r="A17" s="5" t="s">
        <v>14</v>
      </c>
    </row>
    <row r="18" spans="1:1" ht="15" x14ac:dyDescent="0.2">
      <c r="A18" s="5" t="s">
        <v>15</v>
      </c>
    </row>
    <row r="19" spans="1:1" ht="15" x14ac:dyDescent="0.2">
      <c r="A19" s="5" t="s">
        <v>16</v>
      </c>
    </row>
    <row r="20" spans="1:1" ht="15" x14ac:dyDescent="0.2">
      <c r="A20" s="5" t="s">
        <v>17</v>
      </c>
    </row>
    <row r="21" spans="1:1" ht="15" x14ac:dyDescent="0.2">
      <c r="A21" s="5" t="s">
        <v>18</v>
      </c>
    </row>
    <row r="22" spans="1:1" ht="15" x14ac:dyDescent="0.2">
      <c r="A22" s="5" t="s">
        <v>19</v>
      </c>
    </row>
    <row r="23" spans="1:1" ht="15" x14ac:dyDescent="0.2">
      <c r="A23" s="5" t="s">
        <v>20</v>
      </c>
    </row>
    <row r="24" spans="1:1" ht="15" x14ac:dyDescent="0.2">
      <c r="A24" s="5" t="s">
        <v>21</v>
      </c>
    </row>
    <row r="25" spans="1:1" ht="15" x14ac:dyDescent="0.2">
      <c r="A25" s="5" t="s">
        <v>22</v>
      </c>
    </row>
    <row r="26" spans="1:1" ht="15" x14ac:dyDescent="0.2">
      <c r="A26" s="5" t="s">
        <v>23</v>
      </c>
    </row>
    <row r="27" spans="1:1" ht="15" x14ac:dyDescent="0.2">
      <c r="A27" s="5" t="s">
        <v>24</v>
      </c>
    </row>
    <row r="28" spans="1:1" ht="15" x14ac:dyDescent="0.2">
      <c r="A28" s="5" t="s">
        <v>25</v>
      </c>
    </row>
    <row r="29" spans="1:1" ht="15" x14ac:dyDescent="0.2">
      <c r="A29" s="5" t="s">
        <v>118</v>
      </c>
    </row>
    <row r="30" spans="1:1" ht="15" x14ac:dyDescent="0.2">
      <c r="A30" s="4" t="s">
        <v>119</v>
      </c>
    </row>
    <row r="31" spans="1:1" ht="15" x14ac:dyDescent="0.2">
      <c r="A31" s="4" t="s">
        <v>120</v>
      </c>
    </row>
    <row r="32" spans="1:1" ht="15" x14ac:dyDescent="0.2">
      <c r="A32" s="6" t="s">
        <v>121</v>
      </c>
    </row>
    <row r="33" spans="1:1" ht="15" x14ac:dyDescent="0.2">
      <c r="A33" s="4" t="s">
        <v>122</v>
      </c>
    </row>
    <row r="34" spans="1:1" ht="15" x14ac:dyDescent="0.2">
      <c r="A34" s="4" t="s">
        <v>123</v>
      </c>
    </row>
    <row r="35" spans="1:1" ht="15" x14ac:dyDescent="0.2">
      <c r="A35" s="4" t="s">
        <v>124</v>
      </c>
    </row>
    <row r="36" spans="1:1" ht="15" x14ac:dyDescent="0.2">
      <c r="A36" s="4" t="s">
        <v>125</v>
      </c>
    </row>
    <row r="37" spans="1:1" ht="15" x14ac:dyDescent="0.2">
      <c r="A37" s="4" t="s">
        <v>138</v>
      </c>
    </row>
    <row r="38" spans="1:1" ht="15" x14ac:dyDescent="0.2">
      <c r="A38" s="4" t="s">
        <v>137</v>
      </c>
    </row>
    <row r="39" spans="1:1" ht="15" x14ac:dyDescent="0.2">
      <c r="A39" s="6" t="s">
        <v>136</v>
      </c>
    </row>
    <row r="40" spans="1:1" ht="15" x14ac:dyDescent="0.2">
      <c r="A40" s="4" t="s">
        <v>135</v>
      </c>
    </row>
    <row r="41" spans="1:1" ht="15" x14ac:dyDescent="0.2">
      <c r="A41" s="4" t="s">
        <v>134</v>
      </c>
    </row>
    <row r="42" spans="1:1" ht="15" x14ac:dyDescent="0.2">
      <c r="A42" s="4" t="s">
        <v>133</v>
      </c>
    </row>
    <row r="43" spans="1:1" ht="15" x14ac:dyDescent="0.2">
      <c r="A43" s="4" t="s">
        <v>132</v>
      </c>
    </row>
    <row r="44" spans="1:1" ht="15" x14ac:dyDescent="0.2">
      <c r="A44" s="4" t="s">
        <v>131</v>
      </c>
    </row>
    <row r="45" spans="1:1" ht="15" x14ac:dyDescent="0.2">
      <c r="A45" s="4" t="s">
        <v>130</v>
      </c>
    </row>
    <row r="46" spans="1:1" ht="15" x14ac:dyDescent="0.2">
      <c r="A46" s="4" t="s">
        <v>129</v>
      </c>
    </row>
    <row r="47" spans="1:1" ht="15" x14ac:dyDescent="0.2">
      <c r="A47" s="4" t="s">
        <v>128</v>
      </c>
    </row>
    <row r="48" spans="1:1" ht="15" x14ac:dyDescent="0.2">
      <c r="A48" s="4" t="s">
        <v>127</v>
      </c>
    </row>
    <row r="49" spans="1:1" ht="15" x14ac:dyDescent="0.2">
      <c r="A49" s="4" t="s">
        <v>126</v>
      </c>
    </row>
  </sheetData>
  <sheetProtection selectLockedCells="1" selectUnlockedCells="1"/>
  <hyperlinks>
    <hyperlink ref="A21" r:id="rId1" tooltip="Dún Laoghaire–Rathdown" display="https://en.wikipedia.org/wiki/D%C3%BAn_Laoghaire%E2%80%93Rathdown" xr:uid="{00000000-0004-0000-0100-000000000000}"/>
    <hyperlink ref="A14" r:id="rId2" tooltip="South Dublin" display="https://en.wikipedia.org/wiki/South_Dublin" xr:uid="{00000000-0004-0000-0100-000001000000}"/>
  </hyperlinks>
  <pageMargins left="0.7" right="0.7" top="0.75" bottom="0.75" header="0.3" footer="0.3"/>
  <pageSetup paperSize="9" orientation="portrait" r:id="rId3"/>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9CF5F7D5B79746957B1E3BCAB6E51C" ma:contentTypeVersion="33" ma:contentTypeDescription="Create a new document." ma:contentTypeScope="" ma:versionID="4163118e825dab5268267e62bfb81769">
  <xsd:schema xmlns:xsd="http://www.w3.org/2001/XMLSchema" xmlns:xs="http://www.w3.org/2001/XMLSchema" xmlns:p="http://schemas.microsoft.com/office/2006/metadata/properties" xmlns:ns1="http://schemas.microsoft.com/sharepoint/v3" xmlns:ns2="a3ce82b8-c96c-4ac1-b8c5-290850f2230c" xmlns:ns3="http://schemas.microsoft.com/sharepoint/v4" targetNamespace="http://schemas.microsoft.com/office/2006/metadata/properties" ma:root="true" ma:fieldsID="b99c76d2b7cfab2f661d8ea05a703727" ns1:_="" ns2:_="" ns3:_="">
    <xsd:import namespace="http://schemas.microsoft.com/sharepoint/v3"/>
    <xsd:import namespace="a3ce82b8-c96c-4ac1-b8c5-290850f2230c"/>
    <xsd:import namespace="http://schemas.microsoft.com/sharepoint/v4"/>
    <xsd:element name="properties">
      <xsd:complexType>
        <xsd:sequence>
          <xsd:element name="documentManagement">
            <xsd:complexType>
              <xsd:all>
                <xsd:element ref="ns1:PublishingStartDate" minOccurs="0"/>
                <xsd:element ref="ns1:PublishingExpirationDate" minOccurs="0"/>
                <xsd:element ref="ns2:TaxCatchAll" minOccurs="0"/>
                <xsd:element ref="ns2:TaxCatchAllLabel" minOccurs="0"/>
                <xsd:element ref="ns2:SharedWithUsers" minOccurs="0"/>
                <xsd:element ref="ns3:IconOverlay" minOccurs="0"/>
                <xsd:element ref="ns2:_dlc_DocId" minOccurs="0"/>
                <xsd:element ref="ns2:_dlc_DocIdUrl" minOccurs="0"/>
                <xsd:element ref="ns2:_dlc_DocIdPersistId"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ce82b8-c96c-4ac1-b8c5-290850f2230c"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list="{3dd8d54d-d45a-4b50-bf2d-c4582344a775}" ma:internalName="TaxCatchAll" ma:readOnly="false" ma:showField="CatchAllData" ma:web="a3ce82b8-c96c-4ac1-b8c5-290850f2230c">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description="" ma:hidden="true" ma:list="{3dd8d54d-d45a-4b50-bf2d-c4582344a775}" ma:internalName="TaxCatchAllLabel" ma:readOnly="false" ma:showField="CatchAllDataLabel" ma:web="a3ce82b8-c96c-4ac1-b8c5-290850f2230c">
      <xsd:complexType>
        <xsd:complexContent>
          <xsd:extension base="dms:MultiChoiceLookup">
            <xsd:sequence>
              <xsd:element name="Value" type="dms:Lookup" maxOccurs="unbounded" minOccurs="0" nillable="true"/>
            </xsd:sequence>
          </xsd:extension>
        </xsd:complexContent>
      </xsd:complexType>
    </xsd:element>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Label xmlns="a3ce82b8-c96c-4ac1-b8c5-290850f2230c"/>
    <IconOverlay xmlns="http://schemas.microsoft.com/sharepoint/v4" xsi:nil="true"/>
    <TaxCatchAll xmlns="a3ce82b8-c96c-4ac1-b8c5-290850f2230c"/>
    <PublishingExpirationDate xmlns="http://schemas.microsoft.com/sharepoint/v3" xsi:nil="true"/>
    <PublishingStartDate xmlns="http://schemas.microsoft.com/sharepoint/v3" xsi:nil="true"/>
    <_dlc_DocId xmlns="a3ce82b8-c96c-4ac1-b8c5-290850f2230c">HDQSS7QZJRZW-1748661155-362343</_dlc_DocId>
    <_dlc_DocIdUrl xmlns="a3ce82b8-c96c-4ac1-b8c5-290850f2230c">
      <Url>https://teams/sites/baim/_layouts/15/DocIdRedir.aspx?ID=HDQSS7QZJRZW-1748661155-362343</Url>
      <Description>HDQSS7QZJRZW-1748661155-362343</Description>
    </_dlc_DocIdUrl>
  </documentManagement>
</p:properties>
</file>

<file path=customXml/item5.xml><?xml version="1.0" encoding="utf-8"?>
<sisl xmlns:xsi="http://www.w3.org/2001/XMLSchema-instance" xmlns:xsd="http://www.w3.org/2001/XMLSchema" xmlns="http://www.boldonjames.com/2008/01/sie/internal/label" sislVersion="0" policy="a586b747-2a7c-4f57-bcd1-e81df5c8c005" origin="userSelected">
  <element uid="33ed6465-8d2f-4fab-bbbc-787e2c148707" value=""/>
</sisl>
</file>

<file path=customXml/itemProps1.xml><?xml version="1.0" encoding="utf-8"?>
<ds:datastoreItem xmlns:ds="http://schemas.openxmlformats.org/officeDocument/2006/customXml" ds:itemID="{2EEA77DD-E10E-4505-8A81-CA6D810293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3ce82b8-c96c-4ac1-b8c5-290850f223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E6B506-0CB9-47E5-96B4-D4D316712086}">
  <ds:schemaRefs>
    <ds:schemaRef ds:uri="http://schemas.microsoft.com/sharepoint/v3/contenttype/forms"/>
  </ds:schemaRefs>
</ds:datastoreItem>
</file>

<file path=customXml/itemProps3.xml><?xml version="1.0" encoding="utf-8"?>
<ds:datastoreItem xmlns:ds="http://schemas.openxmlformats.org/officeDocument/2006/customXml" ds:itemID="{B0CA2B38-1B94-44FD-A79B-0749DC85840F}">
  <ds:schemaRefs>
    <ds:schemaRef ds:uri="http://schemas.microsoft.com/sharepoint/events"/>
  </ds:schemaRefs>
</ds:datastoreItem>
</file>

<file path=customXml/itemProps4.xml><?xml version="1.0" encoding="utf-8"?>
<ds:datastoreItem xmlns:ds="http://schemas.openxmlformats.org/officeDocument/2006/customXml" ds:itemID="{B193BDB9-AB8B-4AFF-9DE0-1CD8E4E579EF}">
  <ds:schemaRefs>
    <ds:schemaRef ds:uri="http://schemas.microsoft.com/office/2006/documentManagement/types"/>
    <ds:schemaRef ds:uri="a3ce82b8-c96c-4ac1-b8c5-290850f2230c"/>
    <ds:schemaRef ds:uri="http://schemas.microsoft.com/office/infopath/2007/PartnerControls"/>
    <ds:schemaRef ds:uri="http://purl.org/dc/elements/1.1/"/>
    <ds:schemaRef ds:uri="http://schemas.microsoft.com/office/2006/metadata/properties"/>
    <ds:schemaRef ds:uri="http://purl.org/dc/terms/"/>
    <ds:schemaRef ds:uri="http://schemas.microsoft.com/sharepoint/v4"/>
    <ds:schemaRef ds:uri="http://schemas.openxmlformats.org/package/2006/metadata/core-properties"/>
    <ds:schemaRef ds:uri="http://schemas.microsoft.com/sharepoint/v3"/>
    <ds:schemaRef ds:uri="http://www.w3.org/XML/1998/namespace"/>
    <ds:schemaRef ds:uri="http://purl.org/dc/dcmitype/"/>
  </ds:schemaRefs>
</ds:datastoreItem>
</file>

<file path=customXml/itemProps5.xml><?xml version="1.0" encoding="utf-8"?>
<ds:datastoreItem xmlns:ds="http://schemas.openxmlformats.org/officeDocument/2006/customXml" ds:itemID="{58CF2CD2-5A63-46DC-BFC5-3A3748E9D1D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16</vt:i4>
      </vt:variant>
    </vt:vector>
  </HeadingPairs>
  <TitlesOfParts>
    <vt:vector size="18" baseType="lpstr">
      <vt:lpstr>Add-Remove Activity </vt:lpstr>
      <vt:lpstr>Control</vt:lpstr>
      <vt:lpstr>Advice</vt:lpstr>
      <vt:lpstr>county</vt:lpstr>
      <vt:lpstr>Electronic_Money</vt:lpstr>
      <vt:lpstr>Financial_Leasing</vt:lpstr>
      <vt:lpstr>Guarantees_Commitments</vt:lpstr>
      <vt:lpstr>Issuing_and_administering</vt:lpstr>
      <vt:lpstr>Lending</vt:lpstr>
      <vt:lpstr>Money_Broking</vt:lpstr>
      <vt:lpstr>New</vt:lpstr>
      <vt:lpstr>Payment_Services</vt:lpstr>
      <vt:lpstr>Portfolio_Management</vt:lpstr>
      <vt:lpstr>Safe_Custody</vt:lpstr>
      <vt:lpstr>Safekeeping</vt:lpstr>
      <vt:lpstr>Schedule2</vt:lpstr>
      <vt:lpstr>Securities_Issues</vt:lpstr>
      <vt:lpstr>Trading_for_own_account</vt:lpstr>
    </vt:vector>
  </TitlesOfParts>
  <Company>Central Bank of Ireland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McGuinness, Lucia</dc:creator>
  <cp:keywords>Public</cp:keywords>
  <cp:lastModifiedBy>McGuinness, Lucia</cp:lastModifiedBy>
  <cp:lastPrinted>2018-10-16T13:57:03Z</cp:lastPrinted>
  <dcterms:created xsi:type="dcterms:W3CDTF">2018-07-24T09:38:12Z</dcterms:created>
  <dcterms:modified xsi:type="dcterms:W3CDTF">2026-06-22T09:28:49Z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7ec37882-6e0b-4ac3-ac7e-98f68b397e16</vt:lpwstr>
  </property>
  <property fmtid="{D5CDD505-2E9C-101B-9397-08002B2CF9AE}" pid="3" name="bjSaver">
    <vt:lpwstr>e/bu8SK+a7LK/zX5m+qmT5zy5HVi4Cqy</vt:lpwstr>
  </property>
  <property fmtid="{D5CDD505-2E9C-101B-9397-08002B2CF9AE}" pid="4" name="ID">
    <vt:lpwstr>249906816</vt:lpwstr>
  </property>
  <property fmtid="{D5CDD505-2E9C-101B-9397-08002B2CF9AE}" pid="5" name="_AdHocReviewCycleID">
    <vt:i4>1189022031</vt:i4>
  </property>
  <property fmtid="{D5CDD505-2E9C-101B-9397-08002B2CF9AE}" pid="6" name="_NewReviewCycle">
    <vt:lpwstr/>
  </property>
  <property fmtid="{D5CDD505-2E9C-101B-9397-08002B2CF9AE}" pid="7" name="_EmailSubject">
    <vt:lpwstr>Schedule 2 - Website Page </vt:lpwstr>
  </property>
  <property fmtid="{D5CDD505-2E9C-101B-9397-08002B2CF9AE}" pid="8" name="_AuthorEmail">
    <vt:lpwstr>michaelj.cantrell@centralbank.ie</vt:lpwstr>
  </property>
  <property fmtid="{D5CDD505-2E9C-101B-9397-08002B2CF9AE}" pid="9" name="_AuthorEmailDisplayName">
    <vt:lpwstr>Cantrell, Michael</vt:lpwstr>
  </property>
  <property fmtid="{D5CDD505-2E9C-101B-9397-08002B2CF9AE}" pid="10" name="_PreviousAdHocReviewCycleID">
    <vt:i4>-1733146479</vt:i4>
  </property>
  <property fmtid="{D5CDD505-2E9C-101B-9397-08002B2CF9AE}" pid="11" name="bjClsUserRVM">
    <vt:lpwstr>[]</vt:lpwstr>
  </property>
  <property fmtid="{D5CDD505-2E9C-101B-9397-08002B2CF9AE}" pid="12" name="bjDocumentLabelXML">
    <vt:lpwstr>&lt;?xml version="1.0" encoding="us-ascii"?&gt;&lt;sisl xmlns:xsi="http://www.w3.org/2001/XMLSchema-instance" xmlns:xsd="http://www.w3.org/2001/XMLSchema" sislVersion="0" policy="a586b747-2a7c-4f57-bcd1-e81df5c8c005" origin="userSelected" xmlns="http://www.boldonj</vt:lpwstr>
  </property>
  <property fmtid="{D5CDD505-2E9C-101B-9397-08002B2CF9AE}" pid="13" name="bjDocumentLabelXML-0">
    <vt:lpwstr>ames.com/2008/01/sie/internal/label"&gt;&lt;element uid="33ed6465-8d2f-4fab-bbbc-787e2c148707" value="" /&gt;&lt;/sisl&gt;</vt:lpwstr>
  </property>
  <property fmtid="{D5CDD505-2E9C-101B-9397-08002B2CF9AE}" pid="14" name="bjDocumentSecurityLabel">
    <vt:lpwstr>Public</vt:lpwstr>
  </property>
  <property fmtid="{D5CDD505-2E9C-101B-9397-08002B2CF9AE}" pid="15" name="bjLeftHeaderLabel-first">
    <vt:lpwstr>&amp;"Times New Roman,Regular"&amp;12&amp;K000000Central Bank of Ireland - PUBLIC</vt:lpwstr>
  </property>
  <property fmtid="{D5CDD505-2E9C-101B-9397-08002B2CF9AE}" pid="16" name="bjLeftHeaderLabel-even">
    <vt:lpwstr>&amp;"Times New Roman,Regular"&amp;12&amp;K000000Central Bank of Ireland - PUBLIC</vt:lpwstr>
  </property>
  <property fmtid="{D5CDD505-2E9C-101B-9397-08002B2CF9AE}" pid="17" name="bjLeftHeaderLabel">
    <vt:lpwstr>&amp;"Times New Roman,Regular"&amp;12&amp;K000000Central Bank of Ireland - PUBLIC</vt:lpwstr>
  </property>
  <property fmtid="{D5CDD505-2E9C-101B-9397-08002B2CF9AE}" pid="18" name="bjpmDocIH">
    <vt:lpwstr>82JMvPUJog/v+lXOmW4rSy7vjcMEtevk</vt:lpwstr>
  </property>
  <property fmtid="{D5CDD505-2E9C-101B-9397-08002B2CF9AE}" pid="19" name="ContentTypeId">
    <vt:lpwstr>0x010100859CF5F7D5B79746957B1E3BCAB6E51C</vt:lpwstr>
  </property>
  <property fmtid="{D5CDD505-2E9C-101B-9397-08002B2CF9AE}" pid="20" name="_dlc_DocIdItemGuid">
    <vt:lpwstr>8c08b506-a7a0-4ab7-af42-3a5ba57f6f4c</vt:lpwstr>
  </property>
  <property fmtid="{D5CDD505-2E9C-101B-9397-08002B2CF9AE}" pid="21" name="_ReviewingToolsShownOnce">
    <vt:lpwstr/>
  </property>
</Properties>
</file>