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9BCOAmLFuHrAQnnpO6uh4+Tp3rHbT5+PNDFoje6BgWdr2/dcZ7KSi4LmkNV5KWUd2QDT5YvH8msAuFggRLjjew==" workbookSaltValue="8k46XZ3TjGykBmH7NANNBg==" workbookSpinCount="100000" lockStructure="1"/>
  <bookViews>
    <workbookView xWindow="0" yWindow="0" windowWidth="23040" windowHeight="9192" tabRatio="504"/>
  </bookViews>
  <sheets>
    <sheet name="Cover" sheetId="3" r:id="rId1"/>
    <sheet name="EMI related" sheetId="1" r:id="rId2"/>
    <sheet name="Dropdowns" sheetId="2" state="hidden" r:id="rId3"/>
    <sheet name="EMIInputs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2" i="4"/>
  <c r="K9" i="4" l="1"/>
  <c r="J9" i="4"/>
  <c r="I9" i="4"/>
  <c r="H9" i="4"/>
  <c r="G9" i="4"/>
  <c r="F9" i="4"/>
  <c r="E9" i="4"/>
  <c r="B9" i="4"/>
  <c r="C9" i="4"/>
  <c r="K8" i="4"/>
  <c r="J8" i="4"/>
  <c r="I8" i="4"/>
  <c r="H8" i="4"/>
  <c r="G8" i="4"/>
  <c r="F8" i="4"/>
  <c r="E8" i="4"/>
  <c r="B8" i="4"/>
  <c r="C8" i="4"/>
  <c r="K7" i="4"/>
  <c r="J7" i="4"/>
  <c r="I7" i="4"/>
  <c r="H7" i="4"/>
  <c r="G7" i="4"/>
  <c r="F7" i="4"/>
  <c r="E7" i="4"/>
  <c r="B7" i="4"/>
  <c r="C7" i="4"/>
  <c r="K6" i="4"/>
  <c r="J6" i="4"/>
  <c r="I6" i="4"/>
  <c r="H6" i="4"/>
  <c r="G6" i="4"/>
  <c r="F6" i="4"/>
  <c r="E6" i="4"/>
  <c r="B6" i="4"/>
  <c r="C6" i="4"/>
  <c r="K5" i="4"/>
  <c r="J5" i="4"/>
  <c r="I5" i="4"/>
  <c r="H5" i="4"/>
  <c r="G5" i="4"/>
  <c r="F5" i="4"/>
  <c r="E5" i="4"/>
  <c r="B5" i="4"/>
  <c r="C5" i="4"/>
  <c r="K4" i="4"/>
  <c r="J4" i="4"/>
  <c r="I4" i="4"/>
  <c r="H4" i="4"/>
  <c r="G4" i="4"/>
  <c r="F4" i="4"/>
  <c r="E4" i="4"/>
  <c r="B4" i="4"/>
  <c r="C4" i="4"/>
  <c r="K3" i="4"/>
  <c r="J3" i="4"/>
  <c r="I3" i="4"/>
  <c r="H3" i="4"/>
  <c r="G3" i="4"/>
  <c r="F3" i="4"/>
  <c r="E3" i="4"/>
  <c r="B3" i="4"/>
  <c r="C3" i="4"/>
  <c r="B2" i="4"/>
  <c r="K2" i="4"/>
  <c r="J2" i="4"/>
  <c r="I2" i="4"/>
  <c r="H2" i="4"/>
  <c r="G2" i="4"/>
  <c r="F2" i="4"/>
  <c r="E2" i="4"/>
  <c r="R13" i="1" l="1"/>
  <c r="H9" i="3" s="1"/>
  <c r="Q12" i="1"/>
  <c r="R11" i="1"/>
  <c r="R10" i="1"/>
  <c r="R9" i="1"/>
  <c r="R7" i="1"/>
  <c r="Q6" i="1"/>
  <c r="R5" i="1"/>
  <c r="R4" i="1"/>
  <c r="P13" i="1"/>
  <c r="O12" i="1"/>
  <c r="P11" i="1"/>
  <c r="P10" i="1"/>
  <c r="P9" i="1"/>
  <c r="P7" i="1"/>
  <c r="O6" i="1"/>
  <c r="P5" i="1"/>
  <c r="P4" i="1"/>
  <c r="N13" i="1"/>
  <c r="M12" i="1"/>
  <c r="N11" i="1"/>
  <c r="N10" i="1"/>
  <c r="N9" i="1"/>
  <c r="N7" i="1"/>
  <c r="M6" i="1"/>
  <c r="N5" i="1"/>
  <c r="N4" i="1"/>
  <c r="L13" i="1"/>
  <c r="K12" i="1"/>
  <c r="L11" i="1"/>
  <c r="L10" i="1"/>
  <c r="L9" i="1"/>
  <c r="L7" i="1"/>
  <c r="K6" i="1"/>
  <c r="L5" i="1"/>
  <c r="L4" i="1"/>
  <c r="J13" i="1"/>
  <c r="I12" i="1"/>
  <c r="J11" i="1"/>
  <c r="J10" i="1"/>
  <c r="J9" i="1"/>
  <c r="J7" i="1"/>
  <c r="I6" i="1"/>
  <c r="J5" i="1"/>
  <c r="J4" i="1"/>
  <c r="H13" i="1"/>
  <c r="G12" i="1"/>
  <c r="H11" i="1"/>
  <c r="H10" i="1"/>
  <c r="H9" i="1"/>
  <c r="H7" i="1"/>
  <c r="G6" i="1"/>
  <c r="H5" i="1"/>
  <c r="H4" i="1"/>
  <c r="F13" i="1"/>
  <c r="E12" i="1"/>
  <c r="F11" i="1"/>
  <c r="F10" i="1"/>
  <c r="F9" i="1"/>
  <c r="F7" i="1"/>
  <c r="E6" i="1"/>
  <c r="F5" i="1"/>
  <c r="F4" i="1"/>
  <c r="D13" i="1" l="1"/>
  <c r="D11" i="1"/>
  <c r="D10" i="1"/>
  <c r="D7" i="1"/>
  <c r="D9" i="1"/>
  <c r="D5" i="1" l="1"/>
  <c r="C2" i="4" l="1"/>
  <c r="D4" i="1" l="1"/>
  <c r="C12" i="1" l="1"/>
  <c r="C6" i="1"/>
  <c r="F9" i="3" l="1"/>
  <c r="I4" i="3" s="1"/>
  <c r="G9" i="3" l="1"/>
</calcChain>
</file>

<file path=xl/sharedStrings.xml><?xml version="1.0" encoding="utf-8"?>
<sst xmlns="http://schemas.openxmlformats.org/spreadsheetml/2006/main" count="108" uniqueCount="53">
  <si>
    <t>Recheck of (i) and (ii) completed</t>
  </si>
  <si>
    <t>Recheck of (iv) and (v) completed</t>
  </si>
  <si>
    <t>Yes</t>
  </si>
  <si>
    <t xml:space="preserve">Zero input at (i) or (ii) is appropriate </t>
  </si>
  <si>
    <t xml:space="preserve">Zero input at (iv) or (v) is appropriate </t>
  </si>
  <si>
    <t>No</t>
  </si>
  <si>
    <t>Name of institution:</t>
  </si>
  <si>
    <t>Reporting Date:</t>
  </si>
  <si>
    <t>E-Money Related Payment Transactions*</t>
  </si>
  <si>
    <t>Total</t>
  </si>
  <si>
    <t>Completion Status</t>
  </si>
  <si>
    <t>autocalculated</t>
  </si>
  <si>
    <t>Non E-Money Related Payment Transactions i.e. transactions relating to other payment services (Only complete this section if applicable to the firm)*</t>
  </si>
  <si>
    <t>(v) Does the firm conduct payment service unrelated to its E-Money services?</t>
  </si>
  <si>
    <t>*Only include data relating to authorised activities - do not include any data in the above form relating to transacations undertaken via a limited network exemption</t>
  </si>
  <si>
    <t>Electronic Money Institution - Transactional Information</t>
  </si>
  <si>
    <t>Version</t>
  </si>
  <si>
    <t>Return Status:</t>
  </si>
  <si>
    <t>Format</t>
  </si>
  <si>
    <t>Status</t>
  </si>
  <si>
    <t>Data Validation Errors</t>
  </si>
  <si>
    <t>EMI related</t>
  </si>
  <si>
    <t>InstitutionNumber</t>
  </si>
  <si>
    <t>ReportingDate</t>
  </si>
  <si>
    <t>ReturnTypeCode</t>
  </si>
  <si>
    <t>EmoneyTransactions</t>
  </si>
  <si>
    <t>EmoneyValue</t>
  </si>
  <si>
    <t>EmoneyVerification</t>
  </si>
  <si>
    <t>EmoneyUnrelated</t>
  </si>
  <si>
    <t>EmoneyUnrelatedNumber</t>
  </si>
  <si>
    <t>EmoneyUnrelatedValue</t>
  </si>
  <si>
    <t>EmoneyUnrelatedVerification</t>
  </si>
  <si>
    <r>
      <t xml:space="preserve">(vi) Total </t>
    </r>
    <r>
      <rPr>
        <b/>
        <sz val="8"/>
        <color indexed="8"/>
        <rFont val="Verdana"/>
        <family val="2"/>
      </rPr>
      <t>number</t>
    </r>
    <r>
      <rPr>
        <sz val="8"/>
        <color indexed="8"/>
        <rFont val="Verdana"/>
        <family val="2"/>
      </rPr>
      <t xml:space="preserve"> of Payment Transactions </t>
    </r>
    <r>
      <rPr>
        <b/>
        <sz val="8"/>
        <color indexed="8"/>
        <rFont val="Verdana"/>
        <family val="2"/>
      </rPr>
      <t>unrelated</t>
    </r>
    <r>
      <rPr>
        <sz val="8"/>
        <color indexed="8"/>
        <rFont val="Verdana"/>
        <family val="2"/>
      </rPr>
      <t xml:space="preserve"> to Electronic Money services executed in respect of the last reporting period (integer).</t>
    </r>
  </si>
  <si>
    <r>
      <t xml:space="preserve">(i) </t>
    </r>
    <r>
      <rPr>
        <b/>
        <sz val="8"/>
        <color indexed="8"/>
        <rFont val="Verdana"/>
        <family val="2"/>
      </rPr>
      <t>Total number</t>
    </r>
    <r>
      <rPr>
        <sz val="8"/>
        <color indexed="8"/>
        <rFont val="Verdana"/>
        <family val="2"/>
      </rPr>
      <t xml:space="preserve"> of </t>
    </r>
    <r>
      <rPr>
        <b/>
        <sz val="8"/>
        <color indexed="8"/>
        <rFont val="Verdana"/>
        <family val="2"/>
      </rPr>
      <t>E-Money related</t>
    </r>
    <r>
      <rPr>
        <sz val="8"/>
        <color indexed="8"/>
        <rFont val="Verdana"/>
        <family val="2"/>
      </rPr>
      <t xml:space="preserve"> payment transactions (i.e. transactions involving the issue/redemption and/or spending of E-Money) executed in respect of the last reporting period (integer).</t>
    </r>
  </si>
  <si>
    <t>(ix) Verify the average value autocalculated at (vi) is correct by confirming accuracy of inputs at (x) and (v) or confirm zero is accurate for either where error occurs.</t>
  </si>
  <si>
    <t>(iv) Verify the average value autocalculated at (iii) is correct by confirming accuracy of inputs at (i) and (ii) or confirm zero is accurate for either where error occurs.</t>
  </si>
  <si>
    <r>
      <t xml:space="preserve">(ii) </t>
    </r>
    <r>
      <rPr>
        <b/>
        <sz val="8"/>
        <color indexed="8"/>
        <rFont val="Verdana"/>
        <family val="2"/>
      </rPr>
      <t>Total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value</t>
    </r>
    <r>
      <rPr>
        <sz val="8"/>
        <color indexed="8"/>
        <rFont val="Verdana"/>
        <family val="2"/>
      </rPr>
      <t xml:space="preserve"> of all </t>
    </r>
    <r>
      <rPr>
        <b/>
        <sz val="8"/>
        <color indexed="8"/>
        <rFont val="Verdana"/>
        <family val="2"/>
      </rPr>
      <t>E-Money related</t>
    </r>
    <r>
      <rPr>
        <sz val="8"/>
        <color indexed="8"/>
        <rFont val="Verdana"/>
        <family val="2"/>
      </rPr>
      <t xml:space="preserve"> payment transactions (i.e. transactions involving the issue/redemption and/or spending of E-Money) executed in respect of the last reporting period </t>
    </r>
    <r>
      <rPr>
        <b/>
        <sz val="8"/>
        <color indexed="8"/>
        <rFont val="Verdana"/>
        <family val="2"/>
      </rPr>
      <t>(€ units to nearest euro)</t>
    </r>
    <r>
      <rPr>
        <sz val="8"/>
        <color indexed="8"/>
        <rFont val="Verdana"/>
        <family val="2"/>
      </rPr>
      <t>.</t>
    </r>
  </si>
  <si>
    <r>
      <t xml:space="preserve">(vii) Total </t>
    </r>
    <r>
      <rPr>
        <b/>
        <sz val="8"/>
        <color indexed="8"/>
        <rFont val="Verdana"/>
        <family val="2"/>
      </rPr>
      <t>value</t>
    </r>
    <r>
      <rPr>
        <sz val="8"/>
        <color indexed="8"/>
        <rFont val="Verdana"/>
        <family val="2"/>
      </rPr>
      <t xml:space="preserve"> of all Payment Transactions </t>
    </r>
    <r>
      <rPr>
        <b/>
        <sz val="8"/>
        <color indexed="8"/>
        <rFont val="Verdana"/>
        <family val="2"/>
      </rPr>
      <t>unrelated</t>
    </r>
    <r>
      <rPr>
        <sz val="8"/>
        <color indexed="8"/>
        <rFont val="Verdana"/>
        <family val="2"/>
      </rPr>
      <t xml:space="preserve"> to Electronic Money services executed in respect of the last reporting period </t>
    </r>
    <r>
      <rPr>
        <b/>
        <sz val="8"/>
        <color indexed="8"/>
        <rFont val="Verdana"/>
        <family val="2"/>
      </rPr>
      <t>(€ units to nearest euro)</t>
    </r>
    <r>
      <rPr>
        <sz val="8"/>
        <color indexed="8"/>
        <rFont val="Verdana"/>
        <family val="2"/>
      </rPr>
      <t>.</t>
    </r>
  </si>
  <si>
    <r>
      <t xml:space="preserve">(viii) </t>
    </r>
    <r>
      <rPr>
        <b/>
        <sz val="8"/>
        <color indexed="8"/>
        <rFont val="Verdana"/>
        <family val="2"/>
      </rPr>
      <t>Average value</t>
    </r>
    <r>
      <rPr>
        <sz val="8"/>
        <color indexed="8"/>
        <rFont val="Verdana"/>
        <family val="2"/>
      </rPr>
      <t xml:space="preserve"> of each individual Payment Transaction </t>
    </r>
    <r>
      <rPr>
        <b/>
        <sz val="8"/>
        <color indexed="8"/>
        <rFont val="Verdana"/>
        <family val="2"/>
      </rPr>
      <t>unrelated</t>
    </r>
    <r>
      <rPr>
        <sz val="8"/>
        <color indexed="8"/>
        <rFont val="Verdana"/>
        <family val="2"/>
      </rPr>
      <t xml:space="preserve"> to Electronic Money services executed in the last reporting period</t>
    </r>
    <r>
      <rPr>
        <sz val="8"/>
        <color indexed="8"/>
        <rFont val="Verdana"/>
        <family val="2"/>
      </rPr>
      <t>.</t>
    </r>
  </si>
  <si>
    <r>
      <t xml:space="preserve">(iii) </t>
    </r>
    <r>
      <rPr>
        <b/>
        <sz val="8"/>
        <color indexed="8"/>
        <rFont val="Verdana"/>
        <family val="2"/>
      </rPr>
      <t>Average value</t>
    </r>
    <r>
      <rPr>
        <sz val="8"/>
        <color indexed="8"/>
        <rFont val="Verdana"/>
        <family val="2"/>
      </rPr>
      <t xml:space="preserve"> of each individual E-Money related payment transaction (i.e. transactions involving the issue/redemption and/or spending of E-Money) executed in respect of the last reporting period</t>
    </r>
    <r>
      <rPr>
        <sz val="8"/>
        <color indexed="8"/>
        <rFont val="Verdana"/>
        <family val="2"/>
      </rPr>
      <t>.</t>
    </r>
  </si>
  <si>
    <t>1.0</t>
  </si>
  <si>
    <t>Template Guidance</t>
  </si>
  <si>
    <t>*</t>
  </si>
  <si>
    <t>Please rename the Excel template according to the ONR file upload naming convention: C12345_YYYYMMDD_XYZ.xlsx,</t>
  </si>
  <si>
    <t>where C12345 should be updated with the C-code of the reporting firm, YYYYMMDD should be updated with the</t>
  </si>
  <si>
    <t>reporting date, and XYZ should be updated according to the three digits code of the return as it appears in the</t>
  </si>
  <si>
    <t>ONR file submission page.</t>
  </si>
  <si>
    <t>Please enter the relevant information for each quarter requested. The columns 'Completion Status' indicates if the</t>
  </si>
  <si>
    <t>information is still pending or has been provided. Completion status needs to be 'TRUE' or 'autocalculated' before the</t>
  </si>
  <si>
    <t>the file can be submitted via the ONR. The overall status of the template appears in the 'Cover' spreadsheet under</t>
  </si>
  <si>
    <t>The information requested may not be available for quarters in which the firm was not authorised. For these quarters</t>
  </si>
  <si>
    <t>please complete using zero values and 'No' for question (v).</t>
  </si>
  <si>
    <t>'Return Status', which needs to be 'Valid' before the file can be uploaded via the ONR.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</si>
</sst>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#,##0"/>
    <numFmt numFmtId="165" formatCode="0.0"/>
    <numFmt numFmtId="166" formatCode="yyyy\-mm\-dd"/>
  </numFmts>
  <fonts count="17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5" fillId="3" borderId="2" xfId="1" applyFont="1" applyFill="1" applyBorder="1" applyAlignment="1" applyProtection="1">
      <alignment horizontal="center" wrapText="1"/>
    </xf>
    <xf numFmtId="0" fontId="6" fillId="0" borderId="4" xfId="1" applyFont="1" applyBorder="1" applyAlignment="1" applyProtection="1">
      <alignment wrapText="1"/>
    </xf>
    <xf numFmtId="0" fontId="7" fillId="4" borderId="1" xfId="0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0" fontId="6" fillId="0" borderId="6" xfId="1" applyFont="1" applyBorder="1" applyAlignment="1" applyProtection="1">
      <alignment wrapText="1"/>
    </xf>
    <xf numFmtId="164" fontId="7" fillId="4" borderId="1" xfId="0" applyNumberFormat="1" applyFont="1" applyFill="1" applyBorder="1" applyAlignment="1" applyProtection="1">
      <alignment horizontal="left"/>
    </xf>
    <xf numFmtId="0" fontId="5" fillId="3" borderId="7" xfId="1" applyFont="1" applyFill="1" applyBorder="1" applyAlignment="1" applyProtection="1">
      <alignment horizontal="center" wrapText="1"/>
    </xf>
    <xf numFmtId="0" fontId="6" fillId="0" borderId="2" xfId="1" applyFont="1" applyBorder="1" applyAlignment="1" applyProtection="1">
      <alignment wrapText="1"/>
    </xf>
    <xf numFmtId="3" fontId="7" fillId="4" borderId="1" xfId="0" applyNumberFormat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wrapText="1"/>
    </xf>
    <xf numFmtId="0" fontId="12" fillId="6" borderId="0" xfId="0" applyFont="1" applyFill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left"/>
    </xf>
    <xf numFmtId="0" fontId="0" fillId="0" borderId="0" xfId="0" applyProtection="1"/>
    <xf numFmtId="0" fontId="3" fillId="2" borderId="3" xfId="0" applyFont="1" applyFill="1" applyBorder="1" applyAlignment="1" applyProtection="1">
      <alignment horizontal="center" wrapText="1"/>
    </xf>
    <xf numFmtId="3" fontId="7" fillId="4" borderId="5" xfId="0" applyNumberFormat="1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wrapText="1"/>
    </xf>
    <xf numFmtId="0" fontId="8" fillId="6" borderId="0" xfId="0" applyFont="1" applyFill="1" applyProtection="1"/>
    <xf numFmtId="0" fontId="9" fillId="6" borderId="0" xfId="0" applyFont="1" applyFill="1" applyAlignment="1" applyProtection="1">
      <alignment horizontal="left"/>
    </xf>
    <xf numFmtId="0" fontId="10" fillId="6" borderId="0" xfId="0" applyFont="1" applyFill="1" applyProtection="1"/>
    <xf numFmtId="0" fontId="8" fillId="6" borderId="0" xfId="0" applyFont="1" applyFill="1" applyAlignment="1" applyProtection="1">
      <alignment horizontal="left" vertical="top"/>
    </xf>
    <xf numFmtId="165" fontId="8" fillId="6" borderId="0" xfId="0" applyNumberFormat="1" applyFont="1" applyFill="1" applyProtection="1"/>
    <xf numFmtId="0" fontId="11" fillId="6" borderId="0" xfId="0" applyFont="1" applyFill="1" applyProtection="1"/>
    <xf numFmtId="0" fontId="8" fillId="6" borderId="0" xfId="0" applyFont="1" applyFill="1" applyAlignment="1" applyProtection="1">
      <alignment horizontal="left" wrapText="1"/>
    </xf>
    <xf numFmtId="0" fontId="12" fillId="6" borderId="0" xfId="0" applyFont="1" applyFill="1" applyAlignment="1" applyProtection="1">
      <alignment vertical="center"/>
    </xf>
    <xf numFmtId="0" fontId="11" fillId="6" borderId="0" xfId="0" applyFont="1" applyFill="1" applyBorder="1" applyProtection="1"/>
    <xf numFmtId="0" fontId="8" fillId="6" borderId="0" xfId="0" applyFont="1" applyFill="1" applyAlignment="1" applyProtection="1">
      <alignment horizontal="center" wrapText="1"/>
    </xf>
    <xf numFmtId="0" fontId="8" fillId="6" borderId="0" xfId="0" applyFont="1" applyFill="1" applyAlignment="1" applyProtection="1">
      <alignment horizontal="center"/>
    </xf>
    <xf numFmtId="0" fontId="8" fillId="6" borderId="10" xfId="0" applyFont="1" applyFill="1" applyBorder="1" applyProtection="1"/>
    <xf numFmtId="0" fontId="8" fillId="6" borderId="9" xfId="0" applyFont="1" applyFill="1" applyBorder="1" applyProtection="1"/>
    <xf numFmtId="0" fontId="8" fillId="6" borderId="12" xfId="0" applyFont="1" applyFill="1" applyBorder="1" applyProtection="1"/>
    <xf numFmtId="0" fontId="12" fillId="6" borderId="0" xfId="0" applyFont="1" applyFill="1" applyBorder="1" applyProtection="1"/>
    <xf numFmtId="0" fontId="8" fillId="6" borderId="0" xfId="0" applyFont="1" applyFill="1" applyBorder="1" applyProtection="1"/>
    <xf numFmtId="0" fontId="12" fillId="6" borderId="0" xfId="0" applyFont="1" applyFill="1" applyBorder="1" applyAlignment="1" applyProtection="1">
      <alignment horizontal="center"/>
    </xf>
    <xf numFmtId="0" fontId="10" fillId="6" borderId="0" xfId="0" applyFont="1" applyFill="1" applyBorder="1" applyProtection="1"/>
    <xf numFmtId="0" fontId="11" fillId="6" borderId="13" xfId="0" applyFont="1" applyFill="1" applyBorder="1" applyProtection="1"/>
    <xf numFmtId="0" fontId="13" fillId="6" borderId="0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horizontal="center" vertical="center"/>
    </xf>
    <xf numFmtId="0" fontId="14" fillId="6" borderId="0" xfId="2" applyFill="1" applyAlignment="1" applyProtection="1">
      <alignment horizontal="center"/>
    </xf>
    <xf numFmtId="0" fontId="0" fillId="6" borderId="0" xfId="0" applyFill="1" applyProtection="1"/>
    <xf numFmtId="0" fontId="15" fillId="6" borderId="0" xfId="2" applyFont="1" applyFill="1" applyProtection="1"/>
    <xf numFmtId="0" fontId="8" fillId="6" borderId="14" xfId="0" applyFont="1" applyFill="1" applyBorder="1" applyProtection="1"/>
    <xf numFmtId="0" fontId="8" fillId="6" borderId="15" xfId="0" applyFont="1" applyFill="1" applyBorder="1" applyProtection="1"/>
    <xf numFmtId="0" fontId="8" fillId="6" borderId="8" xfId="0" applyFont="1" applyFill="1" applyBorder="1" applyProtection="1"/>
    <xf numFmtId="3" fontId="0" fillId="0" borderId="0" xfId="0" applyNumberFormat="1"/>
    <xf numFmtId="0" fontId="7" fillId="0" borderId="1" xfId="0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left"/>
    </xf>
    <xf numFmtId="3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/>
    <xf numFmtId="0" fontId="1" fillId="7" borderId="0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/>
    <xf numFmtId="166" fontId="0" fillId="0" borderId="0" xfId="0" applyNumberFormat="1"/>
    <xf numFmtId="0" fontId="0" fillId="0" borderId="0" xfId="0" quotePrefix="1"/>
    <xf numFmtId="0" fontId="10" fillId="4" borderId="0" xfId="0" applyFont="1" applyFill="1" applyBorder="1" applyProtection="1"/>
    <xf numFmtId="0" fontId="8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/>
    </xf>
    <xf numFmtId="0" fontId="16" fillId="4" borderId="0" xfId="0" quotePrefix="1" applyFont="1" applyFill="1" applyBorder="1" applyAlignment="1" applyProtection="1">
      <alignment horizontal="left"/>
    </xf>
    <xf numFmtId="0" fontId="8" fillId="6" borderId="9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0" fillId="5" borderId="9" xfId="0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15" fontId="3" fillId="7" borderId="10" xfId="0" applyNumberFormat="1" applyFont="1" applyFill="1" applyBorder="1" applyAlignment="1" applyProtection="1">
      <alignment horizontal="center"/>
    </xf>
    <xf numFmtId="15" fontId="3" fillId="7" borderId="11" xfId="0" applyNumberFormat="1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4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4"/>
  <sheetViews>
    <sheetView tabSelected="1" workbookViewId="0"/>
  </sheetViews>
  <sheetFormatPr defaultColWidth="0" defaultRowHeight="14.4" zeroHeight="1" x14ac:dyDescent="0.3"/>
  <cols>
    <col min="1" max="7" width="9.109375" style="16" customWidth="1"/>
    <col min="8" max="9" width="23" style="16" bestFit="1" customWidth="1"/>
    <col min="10" max="11" width="9.109375" style="16" customWidth="1"/>
    <col min="12" max="12" width="9.44140625" style="16" customWidth="1"/>
    <col min="13" max="16384" width="9.109375" style="16" hidden="1"/>
  </cols>
  <sheetData>
    <row r="1" spans="1:12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6" x14ac:dyDescent="0.3">
      <c r="A2" s="20"/>
      <c r="B2" s="21" t="s">
        <v>15</v>
      </c>
      <c r="C2" s="20"/>
      <c r="D2" s="20"/>
      <c r="E2" s="22"/>
      <c r="F2" s="20"/>
      <c r="G2" s="20"/>
      <c r="H2" s="20"/>
      <c r="I2" s="20"/>
      <c r="J2" s="20"/>
      <c r="K2" s="20"/>
      <c r="L2" s="20"/>
    </row>
    <row r="3" spans="1:12" ht="15.6" x14ac:dyDescent="0.3">
      <c r="A3" s="20"/>
      <c r="B3" s="23" t="s">
        <v>16</v>
      </c>
      <c r="C3" s="24">
        <v>1</v>
      </c>
      <c r="D3" s="25"/>
      <c r="E3" s="25"/>
      <c r="F3" s="20"/>
      <c r="G3" s="20"/>
      <c r="H3" s="20"/>
      <c r="I3" s="20"/>
      <c r="J3" s="20"/>
      <c r="K3" s="20"/>
      <c r="L3" s="20"/>
    </row>
    <row r="4" spans="1:12" ht="15.6" x14ac:dyDescent="0.3">
      <c r="A4" s="20"/>
      <c r="B4" s="25"/>
      <c r="C4" s="26"/>
      <c r="D4" s="25"/>
      <c r="E4" s="25"/>
      <c r="F4" s="25"/>
      <c r="G4" s="11"/>
      <c r="H4" s="27" t="s">
        <v>17</v>
      </c>
      <c r="I4" s="11" t="str">
        <f>IF(COUNTIF(F:F,"Invalid")&gt;0,"Invalid","Valid")</f>
        <v>Invalid</v>
      </c>
      <c r="J4" s="25"/>
      <c r="K4" s="25"/>
      <c r="L4" s="25"/>
    </row>
    <row r="5" spans="1:12" ht="15.6" x14ac:dyDescent="0.3">
      <c r="A5" s="20"/>
      <c r="B5" s="20"/>
      <c r="C5" s="20"/>
      <c r="D5" s="28"/>
      <c r="E5" s="29"/>
      <c r="F5" s="29"/>
      <c r="G5" s="29"/>
      <c r="H5" s="29"/>
      <c r="I5" s="29"/>
      <c r="J5" s="29"/>
      <c r="K5" s="30"/>
      <c r="L5" s="30"/>
    </row>
    <row r="6" spans="1:12" x14ac:dyDescent="0.3">
      <c r="A6" s="20"/>
      <c r="B6" s="31"/>
      <c r="C6" s="32"/>
      <c r="D6" s="32"/>
      <c r="E6" s="32"/>
      <c r="F6" s="32"/>
      <c r="G6" s="32"/>
      <c r="H6" s="32"/>
      <c r="I6" s="65"/>
      <c r="J6" s="65"/>
      <c r="K6" s="66"/>
      <c r="L6" s="12"/>
    </row>
    <row r="7" spans="1:12" ht="15.6" x14ac:dyDescent="0.3">
      <c r="A7" s="20"/>
      <c r="B7" s="33"/>
      <c r="C7" s="34" t="s">
        <v>18</v>
      </c>
      <c r="D7" s="35"/>
      <c r="E7" s="36"/>
      <c r="F7" s="36" t="s">
        <v>19</v>
      </c>
      <c r="G7" s="34"/>
      <c r="H7" s="36" t="s">
        <v>20</v>
      </c>
      <c r="I7" s="67"/>
      <c r="J7" s="67"/>
      <c r="K7" s="68"/>
      <c r="L7" s="36"/>
    </row>
    <row r="8" spans="1:12" ht="15.6" x14ac:dyDescent="0.3">
      <c r="A8" s="20"/>
      <c r="B8" s="33"/>
      <c r="C8" s="37"/>
      <c r="D8" s="35"/>
      <c r="E8" s="37"/>
      <c r="F8" s="35"/>
      <c r="G8" s="35"/>
      <c r="H8" s="35"/>
      <c r="I8" s="35"/>
      <c r="J8" s="35"/>
      <c r="K8" s="38"/>
      <c r="L8" s="35"/>
    </row>
    <row r="9" spans="1:12" ht="15.6" x14ac:dyDescent="0.3">
      <c r="A9" s="20"/>
      <c r="B9" s="33"/>
      <c r="C9" s="39" t="s">
        <v>21</v>
      </c>
      <c r="D9" s="35"/>
      <c r="E9" s="40"/>
      <c r="F9" s="12" t="str">
        <f>IF(H9=0,"Valid","Invalid")</f>
        <v>Invalid</v>
      </c>
      <c r="G9" s="12">
        <f>IF(H9=0,1,0)</f>
        <v>0</v>
      </c>
      <c r="H9" s="13">
        <f>COUNTIF('EMI related'!$D$4:$D$13,"FALSE")+COUNTIF('EMI related'!$F$4:$F$13,"FALSE")+COUNTIF('EMI related'!$H$4:$H$13,"FALSE")+COUNTIF('EMI related'!$J$4:$J$13,"FALSE")+COUNTIF('EMI related'!$L$4:$L$13,"FALSE")+COUNTIF('EMI related'!$N$4:$N$13,"FALSE")+COUNTIF('EMI related'!$P$4:$P$13,"FALSE")+COUNTIF('EMI related'!$R$4:$R$13,"FALSE")</f>
        <v>32</v>
      </c>
      <c r="I9" s="15"/>
      <c r="J9" s="41"/>
      <c r="K9" s="38"/>
      <c r="L9" s="42"/>
    </row>
    <row r="10" spans="1:12" ht="15.6" x14ac:dyDescent="0.3">
      <c r="A10" s="20"/>
      <c r="B10" s="33"/>
      <c r="C10" s="39"/>
      <c r="D10" s="35"/>
      <c r="E10" s="40"/>
      <c r="F10" s="12"/>
      <c r="G10" s="12"/>
      <c r="H10" s="14"/>
      <c r="I10" s="15"/>
      <c r="J10" s="41"/>
      <c r="K10" s="38"/>
      <c r="L10" s="42"/>
    </row>
    <row r="11" spans="1:12" ht="15.6" x14ac:dyDescent="0.3">
      <c r="A11" s="20"/>
      <c r="B11" s="33"/>
      <c r="C11" s="39"/>
      <c r="D11" s="35"/>
      <c r="E11" s="40"/>
      <c r="F11" s="12"/>
      <c r="G11" s="12"/>
      <c r="H11" s="13"/>
      <c r="I11" s="15"/>
      <c r="J11" s="43"/>
      <c r="K11" s="38"/>
      <c r="L11" s="42"/>
    </row>
    <row r="12" spans="1:12" ht="15.6" x14ac:dyDescent="0.3">
      <c r="A12" s="20"/>
      <c r="B12" s="33"/>
      <c r="C12" s="39"/>
      <c r="D12" s="35"/>
      <c r="E12" s="40"/>
      <c r="F12" s="12"/>
      <c r="G12" s="12"/>
      <c r="H12" s="13"/>
      <c r="I12" s="15"/>
      <c r="J12" s="43"/>
      <c r="K12" s="38"/>
      <c r="L12" s="42"/>
    </row>
    <row r="13" spans="1:12" ht="15.6" x14ac:dyDescent="0.3">
      <c r="A13" s="20"/>
      <c r="B13" s="33"/>
      <c r="C13" s="39"/>
      <c r="D13" s="35"/>
      <c r="E13" s="40"/>
      <c r="F13" s="12"/>
      <c r="G13" s="12"/>
      <c r="H13" s="13"/>
      <c r="I13" s="15"/>
      <c r="J13" s="43"/>
      <c r="K13" s="38"/>
      <c r="L13" s="42"/>
    </row>
    <row r="14" spans="1:12" ht="15.6" x14ac:dyDescent="0.3">
      <c r="A14" s="20"/>
      <c r="B14" s="33"/>
      <c r="C14" s="39"/>
      <c r="D14" s="35"/>
      <c r="E14" s="40"/>
      <c r="F14" s="12"/>
      <c r="G14" s="12"/>
      <c r="H14" s="13"/>
      <c r="I14" s="15"/>
      <c r="J14" s="43"/>
      <c r="K14" s="38"/>
      <c r="L14" s="42"/>
    </row>
    <row r="15" spans="1:12" ht="15.6" x14ac:dyDescent="0.3">
      <c r="A15" s="20"/>
      <c r="B15" s="33"/>
      <c r="C15" s="39"/>
      <c r="D15" s="35"/>
      <c r="E15" s="40"/>
      <c r="F15" s="12"/>
      <c r="G15" s="12"/>
      <c r="H15" s="13"/>
      <c r="I15" s="15"/>
      <c r="J15" s="43"/>
      <c r="K15" s="38"/>
      <c r="L15" s="42"/>
    </row>
    <row r="16" spans="1:12" ht="15.6" x14ac:dyDescent="0.3">
      <c r="A16" s="20"/>
      <c r="B16" s="33"/>
      <c r="C16" s="39"/>
      <c r="D16" s="35"/>
      <c r="E16" s="40"/>
      <c r="F16" s="12"/>
      <c r="G16" s="12"/>
      <c r="H16" s="13"/>
      <c r="I16" s="15"/>
      <c r="J16" s="43"/>
      <c r="K16" s="38"/>
      <c r="L16" s="42"/>
    </row>
    <row r="17" spans="1:12" ht="15.6" x14ac:dyDescent="0.3">
      <c r="A17" s="20"/>
      <c r="B17" s="33"/>
      <c r="C17" s="39"/>
      <c r="D17" s="35"/>
      <c r="E17" s="40"/>
      <c r="F17" s="12"/>
      <c r="G17" s="12"/>
      <c r="H17" s="15"/>
      <c r="I17" s="15"/>
      <c r="J17" s="43"/>
      <c r="K17" s="38"/>
      <c r="L17" s="42"/>
    </row>
    <row r="18" spans="1:12" x14ac:dyDescent="0.3">
      <c r="A18" s="20"/>
      <c r="B18" s="44"/>
      <c r="C18" s="45"/>
      <c r="D18" s="45"/>
      <c r="E18" s="45"/>
      <c r="F18" s="45"/>
      <c r="G18" s="45"/>
      <c r="H18" s="45"/>
      <c r="I18" s="45"/>
      <c r="J18" s="45"/>
      <c r="K18" s="46"/>
      <c r="L18" s="35"/>
    </row>
    <row r="19" spans="1:12" x14ac:dyDescent="0.3">
      <c r="A19" s="2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6" x14ac:dyDescent="0.3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3">
      <c r="A21" s="20"/>
      <c r="B21" s="59" t="s">
        <v>41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6" x14ac:dyDescent="0.3">
      <c r="A22" s="2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.6" x14ac:dyDescent="0.3">
      <c r="A23" s="20"/>
      <c r="B23" s="61" t="s">
        <v>42</v>
      </c>
      <c r="C23" s="62" t="s">
        <v>43</v>
      </c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6" x14ac:dyDescent="0.3">
      <c r="A24" s="20"/>
      <c r="B24" s="61"/>
      <c r="C24" s="62" t="s">
        <v>44</v>
      </c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.6" x14ac:dyDescent="0.3">
      <c r="A25" s="20"/>
      <c r="B25" s="61"/>
      <c r="C25" s="62" t="s">
        <v>45</v>
      </c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.6" x14ac:dyDescent="0.3">
      <c r="A26" s="20"/>
      <c r="B26" s="61"/>
      <c r="C26" s="62" t="s">
        <v>46</v>
      </c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.6" x14ac:dyDescent="0.3">
      <c r="A27" s="2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.6" x14ac:dyDescent="0.3">
      <c r="A28" s="20"/>
      <c r="B28" s="61" t="s">
        <v>42</v>
      </c>
      <c r="C28" s="63" t="s">
        <v>47</v>
      </c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.6" x14ac:dyDescent="0.3">
      <c r="A29" s="20"/>
      <c r="B29" s="61"/>
      <c r="C29" s="63" t="s">
        <v>48</v>
      </c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5.6" x14ac:dyDescent="0.3">
      <c r="A30" s="20"/>
      <c r="B30" s="61"/>
      <c r="C30" s="63" t="s">
        <v>49</v>
      </c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5.6" x14ac:dyDescent="0.3">
      <c r="A31" s="20"/>
      <c r="B31" s="61"/>
      <c r="C31" s="64" t="s">
        <v>52</v>
      </c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5.6" x14ac:dyDescent="0.3">
      <c r="A32" s="20"/>
      <c r="B32" s="61"/>
      <c r="C32" s="64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5.6" x14ac:dyDescent="0.3">
      <c r="A33" s="20"/>
      <c r="B33" s="61" t="s">
        <v>42</v>
      </c>
      <c r="C33" s="64" t="s">
        <v>50</v>
      </c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5.6" x14ac:dyDescent="0.3">
      <c r="A34" s="20"/>
      <c r="B34" s="61"/>
      <c r="C34" s="64" t="s">
        <v>51</v>
      </c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5.6" x14ac:dyDescent="0.3">
      <c r="A35" s="20"/>
      <c r="B35" s="61"/>
      <c r="C35" s="64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5.6" x14ac:dyDescent="0.3">
      <c r="A36" s="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5.6" x14ac:dyDescent="0.3">
      <c r="A37" s="2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idden="1" x14ac:dyDescent="0.3"/>
    <row r="39" spans="1:12" hidden="1" x14ac:dyDescent="0.3"/>
    <row r="40" spans="1:12" hidden="1" x14ac:dyDescent="0.3"/>
    <row r="41" spans="1:12" hidden="1" x14ac:dyDescent="0.3"/>
    <row r="42" spans="1:12" hidden="1" x14ac:dyDescent="0.3"/>
    <row r="43" spans="1:12" hidden="1" x14ac:dyDescent="0.3"/>
    <row r="44" spans="1:12" hidden="1" x14ac:dyDescent="0.3"/>
  </sheetData>
  <sheetProtection algorithmName="SHA-512" hashValue="QDv6faT5jkWzfJXfGV1b9q5hxCmpOHn5AqT9F/WDadyC+ANTZCsvzWTFr9qEmaDE2kI0la8A3izd3LLDxMQMhQ==" saltValue="8QfBIHYmuXUcXEN7L2X0UA==" spinCount="100000" sheet="1" objects="1" scenarios="1"/>
  <mergeCells count="2">
    <mergeCell ref="I6:K6"/>
    <mergeCell ref="I7:K7"/>
  </mergeCells>
  <conditionalFormatting sqref="G4 I4">
    <cfRule type="cellIs" dxfId="3" priority="7" stopIfTrue="1" operator="equal">
      <formula>"Invalid"</formula>
    </cfRule>
    <cfRule type="cellIs" dxfId="2" priority="8" stopIfTrue="1" operator="equal">
      <formula>"Valid"</formula>
    </cfRule>
  </conditionalFormatting>
  <conditionalFormatting sqref="L9:L15 J9:J15 J17 L17">
    <cfRule type="cellIs" dxfId="1" priority="6" operator="greaterThan">
      <formula>0</formula>
    </cfRule>
  </conditionalFormatting>
  <conditionalFormatting sqref="L16 J16">
    <cfRule type="cellIs" dxfId="0" priority="2" operator="greaterThan">
      <formula>0</formula>
    </cfRule>
  </conditionalFormatting>
  <dataValidations disablePrompts="1" count="1">
    <dataValidation type="custom" allowBlank="1" showInputMessage="1" sqref="J9:J10">
      <formula1>"&lt;0&gt;0"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EE0343B-04C2-4CD8-82B8-AD60318E755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G9:G10</xm:sqref>
        </x14:conditionalFormatting>
        <x14:conditionalFormatting xmlns:xm="http://schemas.microsoft.com/office/excel/2006/main">
          <x14:cfRule type="iconSet" priority="4" id="{9B28B699-5D3A-4030-9DDE-662A40315BE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G11:G14</xm:sqref>
        </x14:conditionalFormatting>
        <x14:conditionalFormatting xmlns:xm="http://schemas.microsoft.com/office/excel/2006/main">
          <x14:cfRule type="iconSet" priority="3" id="{5E3A7A98-E8A0-40B9-BF5F-74C4B6E65A5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G15 G17</xm:sqref>
        </x14:conditionalFormatting>
        <x14:conditionalFormatting xmlns:xm="http://schemas.microsoft.com/office/excel/2006/main">
          <x14:cfRule type="iconSet" priority="1" id="{7CD2D796-63F0-46BA-BB26-713D668145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4"/>
  <sheetViews>
    <sheetView showGridLines="0" workbookViewId="0">
      <selection activeCell="B9" sqref="B9"/>
    </sheetView>
  </sheetViews>
  <sheetFormatPr defaultRowHeight="14.4" x14ac:dyDescent="0.3"/>
  <cols>
    <col min="1" max="1" width="3" style="16" customWidth="1"/>
    <col min="2" max="2" width="81.44140625" style="16" customWidth="1"/>
    <col min="3" max="3" width="22.21875" style="16" customWidth="1"/>
    <col min="4" max="4" width="15.33203125" style="16" bestFit="1" customWidth="1"/>
    <col min="5" max="5" width="22.21875" style="16" customWidth="1"/>
    <col min="6" max="6" width="15.33203125" style="16" customWidth="1"/>
    <col min="7" max="7" width="22.21875" style="16" customWidth="1"/>
    <col min="8" max="8" width="15.33203125" style="16" customWidth="1"/>
    <col min="9" max="9" width="22.21875" style="16" customWidth="1"/>
    <col min="10" max="10" width="15.33203125" style="16" customWidth="1"/>
    <col min="11" max="11" width="22.21875" style="16" customWidth="1"/>
    <col min="12" max="12" width="15.33203125" style="16" customWidth="1"/>
    <col min="13" max="13" width="22.21875" style="16" customWidth="1"/>
    <col min="14" max="14" width="15.33203125" style="16" customWidth="1"/>
    <col min="15" max="15" width="22.21875" style="16" customWidth="1"/>
    <col min="16" max="16" width="15.33203125" style="16" customWidth="1"/>
    <col min="17" max="17" width="22.21875" style="16" customWidth="1"/>
    <col min="18" max="18" width="15.33203125" style="16" customWidth="1"/>
    <col min="19" max="16384" width="8.88671875" style="16"/>
  </cols>
  <sheetData>
    <row r="1" spans="1:18" x14ac:dyDescent="0.3">
      <c r="A1" s="54"/>
      <c r="B1" s="56" t="s">
        <v>6</v>
      </c>
      <c r="C1" s="71"/>
      <c r="D1" s="72"/>
    </row>
    <row r="2" spans="1:18" x14ac:dyDescent="0.3">
      <c r="A2" s="54"/>
      <c r="B2" s="53" t="s">
        <v>7</v>
      </c>
      <c r="C2" s="73">
        <v>43190</v>
      </c>
      <c r="D2" s="74"/>
      <c r="E2" s="73">
        <v>43281</v>
      </c>
      <c r="F2" s="74"/>
      <c r="G2" s="73">
        <v>43373</v>
      </c>
      <c r="H2" s="74"/>
      <c r="I2" s="73">
        <v>43465</v>
      </c>
      <c r="J2" s="74"/>
      <c r="K2" s="73">
        <v>43555</v>
      </c>
      <c r="L2" s="74"/>
      <c r="M2" s="73">
        <v>43646</v>
      </c>
      <c r="N2" s="74"/>
      <c r="O2" s="73">
        <v>43738</v>
      </c>
      <c r="P2" s="74"/>
      <c r="Q2" s="73">
        <v>43830</v>
      </c>
      <c r="R2" s="74"/>
    </row>
    <row r="3" spans="1:18" x14ac:dyDescent="0.3">
      <c r="A3" s="55"/>
      <c r="B3" s="1" t="s">
        <v>8</v>
      </c>
      <c r="C3" s="1" t="s">
        <v>9</v>
      </c>
      <c r="D3" s="17" t="s">
        <v>10</v>
      </c>
      <c r="E3" s="1" t="s">
        <v>9</v>
      </c>
      <c r="F3" s="17" t="s">
        <v>10</v>
      </c>
      <c r="G3" s="1" t="s">
        <v>9</v>
      </c>
      <c r="H3" s="17" t="s">
        <v>10</v>
      </c>
      <c r="I3" s="1" t="s">
        <v>9</v>
      </c>
      <c r="J3" s="17" t="s">
        <v>10</v>
      </c>
      <c r="K3" s="1" t="s">
        <v>9</v>
      </c>
      <c r="L3" s="17" t="s">
        <v>10</v>
      </c>
      <c r="M3" s="1" t="s">
        <v>9</v>
      </c>
      <c r="N3" s="17" t="s">
        <v>10</v>
      </c>
      <c r="O3" s="1" t="s">
        <v>9</v>
      </c>
      <c r="P3" s="17" t="s">
        <v>10</v>
      </c>
      <c r="Q3" s="1" t="s">
        <v>9</v>
      </c>
      <c r="R3" s="17" t="s">
        <v>10</v>
      </c>
    </row>
    <row r="4" spans="1:18" ht="21.6" x14ac:dyDescent="0.3">
      <c r="A4" s="55">
        <v>1</v>
      </c>
      <c r="B4" s="2" t="s">
        <v>33</v>
      </c>
      <c r="C4" s="18"/>
      <c r="D4" s="48" t="b">
        <f>AND(ISNUMBER(C4),INT(C4)=C4)</f>
        <v>0</v>
      </c>
      <c r="E4" s="18"/>
      <c r="F4" s="48" t="b">
        <f>AND(ISNUMBER(E4),INT(E4)=E4)</f>
        <v>0</v>
      </c>
      <c r="G4" s="18"/>
      <c r="H4" s="48" t="b">
        <f>AND(ISNUMBER(G4),INT(G4)=G4)</f>
        <v>0</v>
      </c>
      <c r="I4" s="18"/>
      <c r="J4" s="48" t="b">
        <f>AND(ISNUMBER(I4),INT(I4)=I4)</f>
        <v>0</v>
      </c>
      <c r="K4" s="18"/>
      <c r="L4" s="48" t="b">
        <f>AND(ISNUMBER(K4),INT(K4)=K4)</f>
        <v>0</v>
      </c>
      <c r="M4" s="18"/>
      <c r="N4" s="48" t="b">
        <f>AND(ISNUMBER(M4),INT(M4)=M4)</f>
        <v>0</v>
      </c>
      <c r="O4" s="18"/>
      <c r="P4" s="48" t="b">
        <f>AND(ISNUMBER(O4),INT(O4)=O4)</f>
        <v>0</v>
      </c>
      <c r="Q4" s="18"/>
      <c r="R4" s="48" t="b">
        <f>AND(ISNUMBER(Q4),INT(Q4)=Q4)</f>
        <v>0</v>
      </c>
    </row>
    <row r="5" spans="1:18" ht="31.8" x14ac:dyDescent="0.3">
      <c r="A5" s="55">
        <v>2</v>
      </c>
      <c r="B5" s="2" t="s">
        <v>36</v>
      </c>
      <c r="C5" s="6"/>
      <c r="D5" s="3" t="b">
        <f>AND(ISNUMBER(C5),INT(C5)=C5)</f>
        <v>0</v>
      </c>
      <c r="E5" s="6"/>
      <c r="F5" s="3" t="b">
        <f>AND(ISNUMBER(E5),INT(E5)=E5)</f>
        <v>0</v>
      </c>
      <c r="G5" s="6"/>
      <c r="H5" s="3" t="b">
        <f>AND(ISNUMBER(G5),INT(G5)=G5)</f>
        <v>0</v>
      </c>
      <c r="I5" s="6"/>
      <c r="J5" s="3" t="b">
        <f>AND(ISNUMBER(I5),INT(I5)=I5)</f>
        <v>0</v>
      </c>
      <c r="K5" s="6"/>
      <c r="L5" s="3" t="b">
        <f>AND(ISNUMBER(K5),INT(K5)=K5)</f>
        <v>0</v>
      </c>
      <c r="M5" s="6"/>
      <c r="N5" s="3" t="b">
        <f>AND(ISNUMBER(M5),INT(M5)=M5)</f>
        <v>0</v>
      </c>
      <c r="O5" s="6"/>
      <c r="P5" s="3" t="b">
        <f>AND(ISNUMBER(O5),INT(O5)=O5)</f>
        <v>0</v>
      </c>
      <c r="Q5" s="6"/>
      <c r="R5" s="3" t="b">
        <f>AND(ISNUMBER(Q5),INT(Q5)=Q5)</f>
        <v>0</v>
      </c>
    </row>
    <row r="6" spans="1:18" ht="21.6" x14ac:dyDescent="0.3">
      <c r="A6" s="55">
        <v>3</v>
      </c>
      <c r="B6" s="2" t="s">
        <v>39</v>
      </c>
      <c r="C6" s="50">
        <f>IFERROR(C5/C4,0)</f>
        <v>0</v>
      </c>
      <c r="D6" s="4" t="s">
        <v>11</v>
      </c>
      <c r="E6" s="50">
        <f>IFERROR(E5/E4,0)</f>
        <v>0</v>
      </c>
      <c r="F6" s="4" t="s">
        <v>11</v>
      </c>
      <c r="G6" s="50">
        <f>IFERROR(G5/G4,0)</f>
        <v>0</v>
      </c>
      <c r="H6" s="4" t="s">
        <v>11</v>
      </c>
      <c r="I6" s="50">
        <f>IFERROR(I5/I4,0)</f>
        <v>0</v>
      </c>
      <c r="J6" s="4" t="s">
        <v>11</v>
      </c>
      <c r="K6" s="50">
        <f>IFERROR(K5/K4,0)</f>
        <v>0</v>
      </c>
      <c r="L6" s="4" t="s">
        <v>11</v>
      </c>
      <c r="M6" s="50">
        <f>IFERROR(M5/M4,0)</f>
        <v>0</v>
      </c>
      <c r="N6" s="4" t="s">
        <v>11</v>
      </c>
      <c r="O6" s="50">
        <f>IFERROR(O5/O4,0)</f>
        <v>0</v>
      </c>
      <c r="P6" s="4" t="s">
        <v>11</v>
      </c>
      <c r="Q6" s="50">
        <f>IFERROR(Q5/Q4,0)</f>
        <v>0</v>
      </c>
      <c r="R6" s="4" t="s">
        <v>11</v>
      </c>
    </row>
    <row r="7" spans="1:18" ht="21.6" x14ac:dyDescent="0.3">
      <c r="A7" s="55">
        <v>4</v>
      </c>
      <c r="B7" s="5" t="s">
        <v>35</v>
      </c>
      <c r="C7" s="6"/>
      <c r="D7" s="49" t="b">
        <f>IF(ISNUMBER(MATCH(C7,Dropdowns!$B$2:$B$3,0)),TRUE,FALSE)</f>
        <v>0</v>
      </c>
      <c r="E7" s="6"/>
      <c r="F7" s="49" t="b">
        <f>IF(ISNUMBER(MATCH(E7,Dropdowns!$B$2:$B$3,0)),TRUE,FALSE)</f>
        <v>0</v>
      </c>
      <c r="G7" s="6"/>
      <c r="H7" s="49" t="b">
        <f>IF(ISNUMBER(MATCH(G7,Dropdowns!$B$2:$B$3,0)),TRUE,FALSE)</f>
        <v>0</v>
      </c>
      <c r="I7" s="6"/>
      <c r="J7" s="49" t="b">
        <f>IF(ISNUMBER(MATCH(I7,Dropdowns!$B$2:$B$3,0)),TRUE,FALSE)</f>
        <v>0</v>
      </c>
      <c r="K7" s="6"/>
      <c r="L7" s="49" t="b">
        <f>IF(ISNUMBER(MATCH(K7,Dropdowns!$B$2:$B$3,0)),TRUE,FALSE)</f>
        <v>0</v>
      </c>
      <c r="M7" s="6"/>
      <c r="N7" s="49" t="b">
        <f>IF(ISNUMBER(MATCH(M7,Dropdowns!$B$2:$B$3,0)),TRUE,FALSE)</f>
        <v>0</v>
      </c>
      <c r="O7" s="6"/>
      <c r="P7" s="49" t="b">
        <f>IF(ISNUMBER(MATCH(O7,Dropdowns!$B$2:$B$3,0)),TRUE,FALSE)</f>
        <v>0</v>
      </c>
      <c r="Q7" s="6"/>
      <c r="R7" s="49" t="b">
        <f>IF(ISNUMBER(MATCH(Q7,Dropdowns!$B$2:$B$3,0)),TRUE,FALSE)</f>
        <v>0</v>
      </c>
    </row>
    <row r="8" spans="1:18" ht="21.6" x14ac:dyDescent="0.3">
      <c r="A8" s="55"/>
      <c r="B8" s="1" t="s">
        <v>12</v>
      </c>
      <c r="C8" s="7" t="s">
        <v>9</v>
      </c>
      <c r="D8" s="19" t="s">
        <v>10</v>
      </c>
      <c r="E8" s="7" t="s">
        <v>9</v>
      </c>
      <c r="F8" s="19" t="s">
        <v>10</v>
      </c>
      <c r="G8" s="7" t="s">
        <v>9</v>
      </c>
      <c r="H8" s="19" t="s">
        <v>10</v>
      </c>
      <c r="I8" s="7" t="s">
        <v>9</v>
      </c>
      <c r="J8" s="19" t="s">
        <v>10</v>
      </c>
      <c r="K8" s="7" t="s">
        <v>9</v>
      </c>
      <c r="L8" s="19" t="s">
        <v>10</v>
      </c>
      <c r="M8" s="7" t="s">
        <v>9</v>
      </c>
      <c r="N8" s="19" t="s">
        <v>10</v>
      </c>
      <c r="O8" s="7" t="s">
        <v>9</v>
      </c>
      <c r="P8" s="19" t="s">
        <v>10</v>
      </c>
      <c r="Q8" s="7" t="s">
        <v>9</v>
      </c>
      <c r="R8" s="19" t="s">
        <v>10</v>
      </c>
    </row>
    <row r="9" spans="1:18" x14ac:dyDescent="0.3">
      <c r="A9" s="55">
        <v>5</v>
      </c>
      <c r="B9" s="5" t="s">
        <v>13</v>
      </c>
      <c r="C9" s="18"/>
      <c r="D9" s="51" t="b">
        <f>IF(ISNUMBER(MATCH(C9,Dropdowns!$F$2:$F$3,0)),TRUE,FALSE)</f>
        <v>0</v>
      </c>
      <c r="E9" s="18"/>
      <c r="F9" s="51" t="b">
        <f>IF(ISNUMBER(MATCH(E9,Dropdowns!$F$2:$F$3,0)),TRUE,FALSE)</f>
        <v>0</v>
      </c>
      <c r="G9" s="18"/>
      <c r="H9" s="51" t="b">
        <f>IF(ISNUMBER(MATCH(G9,Dropdowns!$F$2:$F$3,0)),TRUE,FALSE)</f>
        <v>0</v>
      </c>
      <c r="I9" s="18"/>
      <c r="J9" s="51" t="b">
        <f>IF(ISNUMBER(MATCH(I9,Dropdowns!$F$2:$F$3,0)),TRUE,FALSE)</f>
        <v>0</v>
      </c>
      <c r="K9" s="18"/>
      <c r="L9" s="51" t="b">
        <f>IF(ISNUMBER(MATCH(K9,Dropdowns!$F$2:$F$3,0)),TRUE,FALSE)</f>
        <v>0</v>
      </c>
      <c r="M9" s="18"/>
      <c r="N9" s="51" t="b">
        <f>IF(ISNUMBER(MATCH(M9,Dropdowns!$F$2:$F$3,0)),TRUE,FALSE)</f>
        <v>0</v>
      </c>
      <c r="O9" s="18"/>
      <c r="P9" s="51" t="b">
        <f>IF(ISNUMBER(MATCH(O9,Dropdowns!$F$2:$F$3,0)),TRUE,FALSE)</f>
        <v>0</v>
      </c>
      <c r="Q9" s="18"/>
      <c r="R9" s="51" t="b">
        <f>IF(ISNUMBER(MATCH(Q9,Dropdowns!$F$2:$F$3,0)),TRUE,FALSE)</f>
        <v>0</v>
      </c>
    </row>
    <row r="10" spans="1:18" ht="21.6" x14ac:dyDescent="0.3">
      <c r="A10" s="55">
        <v>6</v>
      </c>
      <c r="B10" s="8" t="s">
        <v>32</v>
      </c>
      <c r="C10" s="18"/>
      <c r="D10" s="52" t="b">
        <f>AND(IF(ISNONTEXT(C10),INT(C10)=C10,ISNONTEXT(C10)),ISNONTEXT(C10),OR(AND(C$9="Yes",NOT(ISBLANK(C10))),AND(C$9="No",ISBLANK(C10)),AND(ISBLANK(C$9),ISBLANK(C10))))</f>
        <v>1</v>
      </c>
      <c r="E10" s="18"/>
      <c r="F10" s="52" t="b">
        <f>AND(IF(ISNONTEXT(E10),INT(E10)=E10,ISNONTEXT(E10)),ISNONTEXT(E10),OR(AND(E$9="Yes",NOT(ISBLANK(E10))),AND(E$9="No",ISBLANK(E10)),AND(ISBLANK(E$9),ISBLANK(E10))))</f>
        <v>1</v>
      </c>
      <c r="G10" s="18"/>
      <c r="H10" s="52" t="b">
        <f>AND(IF(ISNONTEXT(G10),INT(G10)=G10,ISNONTEXT(G10)),ISNONTEXT(G10),OR(AND(G$9="Yes",NOT(ISBLANK(G10))),AND(G$9="No",ISBLANK(G10)),AND(ISBLANK(G$9),ISBLANK(G10))))</f>
        <v>1</v>
      </c>
      <c r="I10" s="18"/>
      <c r="J10" s="52" t="b">
        <f>AND(IF(ISNONTEXT(I10),INT(I10)=I10,ISNONTEXT(I10)),ISNONTEXT(I10),OR(AND(I$9="Yes",NOT(ISBLANK(I10))),AND(I$9="No",ISBLANK(I10)),AND(ISBLANK(I$9),ISBLANK(I10))))</f>
        <v>1</v>
      </c>
      <c r="K10" s="18"/>
      <c r="L10" s="52" t="b">
        <f>AND(IF(ISNONTEXT(K10),INT(K10)=K10,ISNONTEXT(K10)),ISNONTEXT(K10),OR(AND(K$9="Yes",NOT(ISBLANK(K10))),AND(K$9="No",ISBLANK(K10)),AND(ISBLANK(K$9),ISBLANK(K10))))</f>
        <v>1</v>
      </c>
      <c r="M10" s="18"/>
      <c r="N10" s="52" t="b">
        <f>AND(IF(ISNONTEXT(M10),INT(M10)=M10,ISNONTEXT(M10)),ISNONTEXT(M10),OR(AND(M$9="Yes",NOT(ISBLANK(M10))),AND(M$9="No",ISBLANK(M10)),AND(ISBLANK(M$9),ISBLANK(M10))))</f>
        <v>1</v>
      </c>
      <c r="O10" s="18"/>
      <c r="P10" s="52" t="b">
        <f>AND(IF(ISNONTEXT(O10),INT(O10)=O10,ISNONTEXT(O10)),ISNONTEXT(O10),OR(AND(O$9="Yes",NOT(ISBLANK(O10))),AND(O$9="No",ISBLANK(O10)),AND(ISBLANK(O$9),ISBLANK(O10))))</f>
        <v>1</v>
      </c>
      <c r="Q10" s="18"/>
      <c r="R10" s="52" t="b">
        <f>AND(IF(ISNONTEXT(Q10),INT(Q10)=Q10,ISNONTEXT(Q10)),ISNONTEXT(Q10),OR(AND(Q$9="Yes",NOT(ISBLANK(Q10))),AND(Q$9="No",ISBLANK(Q10)),AND(ISBLANK(Q$9),ISBLANK(Q10))))</f>
        <v>1</v>
      </c>
    </row>
    <row r="11" spans="1:18" ht="21.6" x14ac:dyDescent="0.3">
      <c r="A11" s="55">
        <v>7</v>
      </c>
      <c r="B11" s="2" t="s">
        <v>37</v>
      </c>
      <c r="C11" s="6"/>
      <c r="D11" s="9" t="b">
        <f>AND(IF(ISNONTEXT(C11),INT(C11)=C11,ISNONTEXT(C11)),ISNONTEXT(C11),OR(AND(C$9="Yes",NOT(ISBLANK(C11))),AND(C$9="No",ISBLANK(C11)),AND(ISBLANK(C$9),ISBLANK(C11))))</f>
        <v>1</v>
      </c>
      <c r="E11" s="6"/>
      <c r="F11" s="9" t="b">
        <f>AND(IF(ISNONTEXT(E11),INT(E11)=E11,ISNONTEXT(E11)),ISNONTEXT(E11),OR(AND(E$9="Yes",NOT(ISBLANK(E11))),AND(E$9="No",ISBLANK(E11)),AND(ISBLANK(E$9),ISBLANK(E11))))</f>
        <v>1</v>
      </c>
      <c r="G11" s="6"/>
      <c r="H11" s="9" t="b">
        <f>AND(IF(ISNONTEXT(G11),INT(G11)=G11,ISNONTEXT(G11)),ISNONTEXT(G11),OR(AND(G$9="Yes",NOT(ISBLANK(G11))),AND(G$9="No",ISBLANK(G11)),AND(ISBLANK(G$9),ISBLANK(G11))))</f>
        <v>1</v>
      </c>
      <c r="I11" s="6"/>
      <c r="J11" s="9" t="b">
        <f>AND(IF(ISNONTEXT(I11),INT(I11)=I11,ISNONTEXT(I11)),ISNONTEXT(I11),OR(AND(I$9="Yes",NOT(ISBLANK(I11))),AND(I$9="No",ISBLANK(I11)),AND(ISBLANK(I$9),ISBLANK(I11))))</f>
        <v>1</v>
      </c>
      <c r="K11" s="6"/>
      <c r="L11" s="9" t="b">
        <f>AND(IF(ISNONTEXT(K11),INT(K11)=K11,ISNONTEXT(K11)),ISNONTEXT(K11),OR(AND(K$9="Yes",NOT(ISBLANK(K11))),AND(K$9="No",ISBLANK(K11)),AND(ISBLANK(K$9),ISBLANK(K11))))</f>
        <v>1</v>
      </c>
      <c r="M11" s="6"/>
      <c r="N11" s="9" t="b">
        <f>AND(IF(ISNONTEXT(M11),INT(M11)=M11,ISNONTEXT(M11)),ISNONTEXT(M11),OR(AND(M$9="Yes",NOT(ISBLANK(M11))),AND(M$9="No",ISBLANK(M11)),AND(ISBLANK(M$9),ISBLANK(M11))))</f>
        <v>1</v>
      </c>
      <c r="O11" s="6"/>
      <c r="P11" s="9" t="b">
        <f>AND(IF(ISNONTEXT(O11),INT(O11)=O11,ISNONTEXT(O11)),ISNONTEXT(O11),OR(AND(O$9="Yes",NOT(ISBLANK(O11))),AND(O$9="No",ISBLANK(O11)),AND(ISBLANK(O$9),ISBLANK(O11))))</f>
        <v>1</v>
      </c>
      <c r="Q11" s="6"/>
      <c r="R11" s="9" t="b">
        <f>AND(IF(ISNONTEXT(Q11),INT(Q11)=Q11,ISNONTEXT(Q11)),ISNONTEXT(Q11),OR(AND(Q$9="Yes",NOT(ISBLANK(Q11))),AND(Q$9="No",ISBLANK(Q11)),AND(ISBLANK(Q$9),ISBLANK(Q11))))</f>
        <v>1</v>
      </c>
    </row>
    <row r="12" spans="1:18" ht="21.6" x14ac:dyDescent="0.3">
      <c r="A12" s="55">
        <v>8</v>
      </c>
      <c r="B12" s="10" t="s">
        <v>38</v>
      </c>
      <c r="C12" s="50">
        <f>IFERROR(C11/C10,0)</f>
        <v>0</v>
      </c>
      <c r="D12" s="4" t="s">
        <v>11</v>
      </c>
      <c r="E12" s="50">
        <f>IFERROR(E11/E10,0)</f>
        <v>0</v>
      </c>
      <c r="F12" s="4" t="s">
        <v>11</v>
      </c>
      <c r="G12" s="50">
        <f>IFERROR(G11/G10,0)</f>
        <v>0</v>
      </c>
      <c r="H12" s="4" t="s">
        <v>11</v>
      </c>
      <c r="I12" s="50">
        <f>IFERROR(I11/I10,0)</f>
        <v>0</v>
      </c>
      <c r="J12" s="4" t="s">
        <v>11</v>
      </c>
      <c r="K12" s="50">
        <f>IFERROR(K11/K10,0)</f>
        <v>0</v>
      </c>
      <c r="L12" s="4" t="s">
        <v>11</v>
      </c>
      <c r="M12" s="50">
        <f>IFERROR(M11/M10,0)</f>
        <v>0</v>
      </c>
      <c r="N12" s="4" t="s">
        <v>11</v>
      </c>
      <c r="O12" s="50">
        <f>IFERROR(O11/O10,0)</f>
        <v>0</v>
      </c>
      <c r="P12" s="4" t="s">
        <v>11</v>
      </c>
      <c r="Q12" s="50">
        <f>IFERROR(Q11/Q10,0)</f>
        <v>0</v>
      </c>
      <c r="R12" s="4" t="s">
        <v>11</v>
      </c>
    </row>
    <row r="13" spans="1:18" ht="21.6" x14ac:dyDescent="0.3">
      <c r="A13" s="55">
        <v>9</v>
      </c>
      <c r="B13" s="10" t="s">
        <v>34</v>
      </c>
      <c r="C13" s="6"/>
      <c r="D13" s="49" t="b">
        <f>AND(OR(ISNUMBER(MATCH(C13,Dropdowns!$D$2:$D$3,0)),ISBLANK(C13)),OR(AND(C$9="Yes",NOT(ISBLANK(C13))),AND(C$9="No",ISBLANK(C13)),AND(ISBLANK(C$9),ISBLANK(C13))))</f>
        <v>1</v>
      </c>
      <c r="E13" s="6"/>
      <c r="F13" s="49" t="b">
        <f>AND(OR(ISNUMBER(MATCH(E13,Dropdowns!$D$2:$D$3,0)),ISBLANK(E13)),OR(AND(E$9="Yes",NOT(ISBLANK(E13))),AND(E$9="No",ISBLANK(E13)),AND(ISBLANK(E$9),ISBLANK(E13))))</f>
        <v>1</v>
      </c>
      <c r="G13" s="6"/>
      <c r="H13" s="49" t="b">
        <f>AND(OR(ISNUMBER(MATCH(G13,Dropdowns!$D$2:$D$3,0)),ISBLANK(G13)),OR(AND(G$9="Yes",NOT(ISBLANK(G13))),AND(G$9="No",ISBLANK(G13)),AND(ISBLANK(G$9),ISBLANK(G13))))</f>
        <v>1</v>
      </c>
      <c r="I13" s="6"/>
      <c r="J13" s="49" t="b">
        <f>AND(OR(ISNUMBER(MATCH(I13,Dropdowns!$D$2:$D$3,0)),ISBLANK(I13)),OR(AND(I$9="Yes",NOT(ISBLANK(I13))),AND(I$9="No",ISBLANK(I13)),AND(ISBLANK(I$9),ISBLANK(I13))))</f>
        <v>1</v>
      </c>
      <c r="K13" s="6"/>
      <c r="L13" s="49" t="b">
        <f>AND(OR(ISNUMBER(MATCH(K13,Dropdowns!$D$2:$D$3,0)),ISBLANK(K13)),OR(AND(K$9="Yes",NOT(ISBLANK(K13))),AND(K$9="No",ISBLANK(K13)),AND(ISBLANK(K$9),ISBLANK(K13))))</f>
        <v>1</v>
      </c>
      <c r="M13" s="6"/>
      <c r="N13" s="49" t="b">
        <f>AND(OR(ISNUMBER(MATCH(M13,Dropdowns!$D$2:$D$3,0)),ISBLANK(M13)),OR(AND(M$9="Yes",NOT(ISBLANK(M13))),AND(M$9="No",ISBLANK(M13)),AND(ISBLANK(M$9),ISBLANK(M13))))</f>
        <v>1</v>
      </c>
      <c r="O13" s="6"/>
      <c r="P13" s="49" t="b">
        <f>AND(OR(ISNUMBER(MATCH(O13,Dropdowns!$D$2:$D$3,0)),ISBLANK(O13)),OR(AND(O$9="Yes",NOT(ISBLANK(O13))),AND(O$9="No",ISBLANK(O13)),AND(ISBLANK(O$9),ISBLANK(O13))))</f>
        <v>1</v>
      </c>
      <c r="Q13" s="6"/>
      <c r="R13" s="49" t="b">
        <f>AND(OR(ISNUMBER(MATCH(Q13,Dropdowns!$D$2:$D$3,0)),ISBLANK(Q13)),OR(AND(Q$9="Yes",NOT(ISBLANK(Q13))),AND(Q$9="No",ISBLANK(Q13)),AND(ISBLANK(Q$9),ISBLANK(Q13))))</f>
        <v>1</v>
      </c>
    </row>
    <row r="14" spans="1:18" x14ac:dyDescent="0.3">
      <c r="A14" s="69" t="s">
        <v>14</v>
      </c>
      <c r="B14" s="70"/>
      <c r="C14" s="70"/>
      <c r="D14" s="70"/>
    </row>
  </sheetData>
  <sheetProtection algorithmName="SHA-512" hashValue="7Uu37RtTM/UkjDB/AINg/+hjIvfz+7IHh/sEgrOXmoaOLmPxi3bXi7Ooq6FRCvkQMOm7wOfTnz0fNBvdjw9Blw==" saltValue="b8gC/t0tgLItDQ/trFWNMw==" spinCount="100000" sheet="1" objects="1" scenarios="1"/>
  <protectedRanges>
    <protectedRange sqref="Q13" name="Range2"/>
    <protectedRange sqref="C4:C5 C7 C9:C11 C13 C1 E4:E5 E7 E9:E11 E13 G4:G5 G7 G9:G11 G13 I4:I5 I7 I9:I11 I13 K4:K5 K7 K9:K11 K13 M4:M5 M7 M9:M11 M13 O4:O5 O7 O9:O11 O13 Q4:Q5 Q7 Q9:Q11 Q13" name="Range1"/>
  </protectedRanges>
  <mergeCells count="10">
    <mergeCell ref="I2:J2"/>
    <mergeCell ref="K2:L2"/>
    <mergeCell ref="M2:N2"/>
    <mergeCell ref="O2:P2"/>
    <mergeCell ref="Q2:R2"/>
    <mergeCell ref="A14:D14"/>
    <mergeCell ref="C1:D1"/>
    <mergeCell ref="C2:D2"/>
    <mergeCell ref="E2:F2"/>
    <mergeCell ref="G2:H2"/>
  </mergeCells>
  <dataValidations count="3">
    <dataValidation type="whole" operator="greaterThanOrEqual" allowBlank="1" showInputMessage="1" showErrorMessage="1" sqref="D4:D5 F4:F5 H4:H5 J4:J5 L4:L5 N4:N5 P4:P5 R4:R5">
      <formula1>0</formula1>
    </dataValidation>
    <dataValidation operator="lessThanOrEqual" allowBlank="1" showInputMessage="1" showErrorMessage="1" sqref="C1:D1"/>
    <dataValidation operator="lessThanOrEqual" allowBlank="1" showInputMessage="1" showErrorMessage="1" sqref="B19"/>
  </dataValidation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Dropdowns!$F$2:$F$3</xm:f>
          </x14:formula1>
          <xm:sqref>C9 E9 G9 I9 K9 M9 O9 Q9</xm:sqref>
        </x14:dataValidation>
        <x14:dataValidation type="list" showInputMessage="1" showErrorMessage="1">
          <x14:formula1>
            <xm:f>Dropdowns!$D$2:$D$3</xm:f>
          </x14:formula1>
          <xm:sqref>C13 E13 G13 I13 K13 M13 O13 Q13</xm:sqref>
        </x14:dataValidation>
        <x14:dataValidation type="list" showInputMessage="1" showErrorMessage="1">
          <x14:formula1>
            <xm:f>Dropdowns!$B$2:$B$3</xm:f>
          </x14:formula1>
          <xm:sqref>C7 E7 G7 I7 K7 M7 O7 Q7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3"/>
  <sheetViews>
    <sheetView workbookViewId="0"/>
  </sheetViews>
  <sheetFormatPr defaultRowHeight="14.4" x14ac:dyDescent="0.3"/>
  <cols>
    <col min="2" max="2" width="34" bestFit="1" customWidth="1"/>
    <col min="4" max="4" width="34" bestFit="1" customWidth="1"/>
  </cols>
  <sheetData>
    <row r="2" spans="2:6" x14ac:dyDescent="0.3">
      <c r="B2" t="s">
        <v>0</v>
      </c>
      <c r="D2" t="s">
        <v>1</v>
      </c>
      <c r="F2" t="s">
        <v>2</v>
      </c>
    </row>
    <row r="3" spans="2:6" x14ac:dyDescent="0.3">
      <c r="B3" t="s">
        <v>3</v>
      </c>
      <c r="D3" t="s">
        <v>4</v>
      </c>
      <c r="F3" t="s">
        <v>5</v>
      </c>
    </row>
  </sheetData>
  <sheetProtection algorithmName="SHA-512" hashValue="DhlqfBCAjeCIgdDkQ2XK+gZQ0lkwTY9cG0uh7K/pel+JX7bNTGbo8h1yhOOOQAfJBfJW+qxQwEqoC2eYn3jrPg==" saltValue="D4QkrbIlhcxwjz8C+gC2qw==" spinCount="100000" sheet="1" objects="1" scenarios="1"/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"/>
  <sheetViews>
    <sheetView workbookViewId="0"/>
  </sheetViews>
  <sheetFormatPr defaultRowHeight="14.4" x14ac:dyDescent="0.3"/>
  <cols>
    <col min="1" max="1" width="16" bestFit="1" customWidth="1"/>
    <col min="2" max="2" width="12.77734375" bestFit="1" customWidth="1"/>
    <col min="3" max="3" width="14.6640625" bestFit="1" customWidth="1"/>
    <col min="4" max="4" width="7.109375" bestFit="1" customWidth="1"/>
    <col min="5" max="5" width="18.109375" bestFit="1" customWidth="1"/>
    <col min="6" max="6" width="12.109375" bestFit="1" customWidth="1"/>
    <col min="7" max="7" width="17.21875" bestFit="1" customWidth="1"/>
    <col min="8" max="8" width="15.77734375" bestFit="1" customWidth="1"/>
    <col min="9" max="10" width="22.5546875" bestFit="1" customWidth="1"/>
    <col min="11" max="11" width="25.5546875" bestFit="1" customWidth="1"/>
  </cols>
  <sheetData>
    <row r="1" spans="1:11" x14ac:dyDescent="0.3">
      <c r="A1" t="s">
        <v>22</v>
      </c>
      <c r="B1" t="s">
        <v>23</v>
      </c>
      <c r="C1" t="s">
        <v>24</v>
      </c>
      <c r="D1" t="s">
        <v>16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 x14ac:dyDescent="0.3">
      <c r="A2" t="e">
        <f ca="1">REPLACE(LEFT(REPLACE(LEFT(CELL("filename",$A$1),FIND("]",CELL("filename",$A$1))-1),1,FIND("[",CELL("filename",$A$1)),""),FIND("_",REPLACE(LEFT(CELL("filename",$A$1),FIND("]",CELL("filename",$A$1))-1),1,FIND("[",CELL("filename",$A$1)),""))-1),1,1,"")</f>
        <v>#VALUE!</v>
      </c>
      <c r="B2" s="57">
        <f>+'EMI related'!C$2</f>
        <v>43190</v>
      </c>
      <c r="C2" t="e">
        <f t="shared" ref="C2:C9" ca="1" si="0">MID(CELL("filename",$A$2),FIND("_",CELL("filename",$A$2),FIND("_",CELL("filename",$A$2),FIND("[",CELL("filename",$A$2),1))+1)+1,3)</f>
        <v>#VALUE!</v>
      </c>
      <c r="D2" s="58" t="s">
        <v>40</v>
      </c>
      <c r="E2" s="47">
        <f>+'EMI related'!C$4</f>
        <v>0</v>
      </c>
      <c r="F2">
        <f>+'EMI related'!C$5</f>
        <v>0</v>
      </c>
      <c r="G2">
        <f>+'EMI related'!C$7</f>
        <v>0</v>
      </c>
      <c r="H2" s="47">
        <f>+'EMI related'!C$9</f>
        <v>0</v>
      </c>
      <c r="I2" s="47" t="str">
        <f>IF(ISBLANK('EMI related'!C$10),"",'EMI related'!C$10)</f>
        <v/>
      </c>
      <c r="J2" t="str">
        <f>IF(ISBLANK('EMI related'!C$11),"",'EMI related'!C$11)</f>
        <v/>
      </c>
      <c r="K2" t="str">
        <f>IF(ISBLANK('EMI related'!C$13),"",'EMI related'!C$13)</f>
        <v/>
      </c>
    </row>
    <row r="3" spans="1:11" x14ac:dyDescent="0.3">
      <c r="A3" t="e">
        <f t="shared" ref="A3:A9" ca="1" si="1">REPLACE(LEFT(REPLACE(LEFT(CELL("filename",$A$1),FIND("]",CELL("filename",$A$1))-1),1,FIND("[",CELL("filename",$A$1)),""),FIND("_",REPLACE(LEFT(CELL("filename",$A$1),FIND("]",CELL("filename",$A$1))-1),1,FIND("[",CELL("filename",$A$1)),""))-1),1,1,"")</f>
        <v>#VALUE!</v>
      </c>
      <c r="B3" s="57">
        <f>+'EMI related'!E$2</f>
        <v>43281</v>
      </c>
      <c r="C3" t="e">
        <f t="shared" ca="1" si="0"/>
        <v>#VALUE!</v>
      </c>
      <c r="D3" s="58" t="s">
        <v>40</v>
      </c>
      <c r="E3" s="47">
        <f>+'EMI related'!E$4</f>
        <v>0</v>
      </c>
      <c r="F3">
        <f>+'EMI related'!E$5</f>
        <v>0</v>
      </c>
      <c r="G3">
        <f>+'EMI related'!E$7</f>
        <v>0</v>
      </c>
      <c r="H3" s="47">
        <f>+'EMI related'!E$9</f>
        <v>0</v>
      </c>
      <c r="I3" s="47" t="str">
        <f>IF(ISBLANK('EMI related'!E$10),"",'EMI related'!E$10)</f>
        <v/>
      </c>
      <c r="J3" t="str">
        <f>IF(ISBLANK('EMI related'!E$11),"",'EMI related'!E$11)</f>
        <v/>
      </c>
      <c r="K3" t="str">
        <f>IF(ISBLANK('EMI related'!E$13),"",'EMI related'!E$13)</f>
        <v/>
      </c>
    </row>
    <row r="4" spans="1:11" x14ac:dyDescent="0.3">
      <c r="A4" t="e">
        <f t="shared" ca="1" si="1"/>
        <v>#VALUE!</v>
      </c>
      <c r="B4" s="57">
        <f>+'EMI related'!G$2</f>
        <v>43373</v>
      </c>
      <c r="C4" t="e">
        <f t="shared" ca="1" si="0"/>
        <v>#VALUE!</v>
      </c>
      <c r="D4" s="58" t="s">
        <v>40</v>
      </c>
      <c r="E4" s="47">
        <f>+'EMI related'!G$4</f>
        <v>0</v>
      </c>
      <c r="F4">
        <f>+'EMI related'!G$5</f>
        <v>0</v>
      </c>
      <c r="G4">
        <f>+'EMI related'!G$7</f>
        <v>0</v>
      </c>
      <c r="H4" s="47">
        <f>+'EMI related'!G$9</f>
        <v>0</v>
      </c>
      <c r="I4" s="47" t="str">
        <f>IF(ISBLANK('EMI related'!G$10),"",'EMI related'!G$10)</f>
        <v/>
      </c>
      <c r="J4" t="str">
        <f>IF(ISBLANK('EMI related'!G$11),"",'EMI related'!G$11)</f>
        <v/>
      </c>
      <c r="K4" t="str">
        <f>IF(ISBLANK('EMI related'!G$13),"",'EMI related'!G$13)</f>
        <v/>
      </c>
    </row>
    <row r="5" spans="1:11" x14ac:dyDescent="0.3">
      <c r="A5" t="e">
        <f t="shared" ca="1" si="1"/>
        <v>#VALUE!</v>
      </c>
      <c r="B5" s="57">
        <f>+'EMI related'!I$2</f>
        <v>43465</v>
      </c>
      <c r="C5" t="e">
        <f t="shared" ca="1" si="0"/>
        <v>#VALUE!</v>
      </c>
      <c r="D5" s="58" t="s">
        <v>40</v>
      </c>
      <c r="E5" s="47">
        <f>+'EMI related'!I$4</f>
        <v>0</v>
      </c>
      <c r="F5">
        <f>+'EMI related'!I$5</f>
        <v>0</v>
      </c>
      <c r="G5">
        <f>+'EMI related'!I$7</f>
        <v>0</v>
      </c>
      <c r="H5" s="47">
        <f>+'EMI related'!I$9</f>
        <v>0</v>
      </c>
      <c r="I5" s="47" t="str">
        <f>IF(ISBLANK('EMI related'!I$10),"",'EMI related'!I$10)</f>
        <v/>
      </c>
      <c r="J5" t="str">
        <f>IF(ISBLANK('EMI related'!I$11),"",'EMI related'!I$11)</f>
        <v/>
      </c>
      <c r="K5" t="str">
        <f>IF(ISBLANK('EMI related'!I$13),"",'EMI related'!I$13)</f>
        <v/>
      </c>
    </row>
    <row r="6" spans="1:11" x14ac:dyDescent="0.3">
      <c r="A6" t="e">
        <f t="shared" ca="1" si="1"/>
        <v>#VALUE!</v>
      </c>
      <c r="B6" s="57">
        <f>+'EMI related'!K$2</f>
        <v>43555</v>
      </c>
      <c r="C6" t="e">
        <f t="shared" ca="1" si="0"/>
        <v>#VALUE!</v>
      </c>
      <c r="D6" s="58" t="s">
        <v>40</v>
      </c>
      <c r="E6" s="47">
        <f>+'EMI related'!K$4</f>
        <v>0</v>
      </c>
      <c r="F6">
        <f>+'EMI related'!K$5</f>
        <v>0</v>
      </c>
      <c r="G6">
        <f>+'EMI related'!K$7</f>
        <v>0</v>
      </c>
      <c r="H6" s="47">
        <f>+'EMI related'!K$9</f>
        <v>0</v>
      </c>
      <c r="I6" s="47" t="str">
        <f>IF(ISBLANK('EMI related'!K$10),"",'EMI related'!K$10)</f>
        <v/>
      </c>
      <c r="J6" t="str">
        <f>IF(ISBLANK('EMI related'!K$11),"",'EMI related'!K$11)</f>
        <v/>
      </c>
      <c r="K6" t="str">
        <f>IF(ISBLANK('EMI related'!K$13),"",'EMI related'!K$13)</f>
        <v/>
      </c>
    </row>
    <row r="7" spans="1:11" x14ac:dyDescent="0.3">
      <c r="A7" t="e">
        <f t="shared" ca="1" si="1"/>
        <v>#VALUE!</v>
      </c>
      <c r="B7" s="57">
        <f>+'EMI related'!M$2</f>
        <v>43646</v>
      </c>
      <c r="C7" t="e">
        <f t="shared" ca="1" si="0"/>
        <v>#VALUE!</v>
      </c>
      <c r="D7" s="58" t="s">
        <v>40</v>
      </c>
      <c r="E7" s="47">
        <f>+'EMI related'!M$4</f>
        <v>0</v>
      </c>
      <c r="F7">
        <f>+'EMI related'!M$5</f>
        <v>0</v>
      </c>
      <c r="G7">
        <f>+'EMI related'!M$7</f>
        <v>0</v>
      </c>
      <c r="H7" s="47">
        <f>+'EMI related'!M$9</f>
        <v>0</v>
      </c>
      <c r="I7" s="47" t="str">
        <f>IF(ISBLANK('EMI related'!M$10),"",'EMI related'!M$10)</f>
        <v/>
      </c>
      <c r="J7" t="str">
        <f>IF(ISBLANK('EMI related'!M$11),"",'EMI related'!M$11)</f>
        <v/>
      </c>
      <c r="K7" t="str">
        <f>IF(ISBLANK('EMI related'!M$13),"",'EMI related'!M$13)</f>
        <v/>
      </c>
    </row>
    <row r="8" spans="1:11" x14ac:dyDescent="0.3">
      <c r="A8" t="e">
        <f t="shared" ca="1" si="1"/>
        <v>#VALUE!</v>
      </c>
      <c r="B8" s="57">
        <f>+'EMI related'!O$2</f>
        <v>43738</v>
      </c>
      <c r="C8" t="e">
        <f t="shared" ca="1" si="0"/>
        <v>#VALUE!</v>
      </c>
      <c r="D8" s="58" t="s">
        <v>40</v>
      </c>
      <c r="E8" s="47">
        <f>+'EMI related'!O$4</f>
        <v>0</v>
      </c>
      <c r="F8">
        <f>+'EMI related'!O$5</f>
        <v>0</v>
      </c>
      <c r="G8">
        <f>+'EMI related'!O$7</f>
        <v>0</v>
      </c>
      <c r="H8" s="47">
        <f>+'EMI related'!O$9</f>
        <v>0</v>
      </c>
      <c r="I8" s="47" t="str">
        <f>IF(ISBLANK('EMI related'!O$10),"",'EMI related'!O$10)</f>
        <v/>
      </c>
      <c r="J8" t="str">
        <f>IF(ISBLANK('EMI related'!O$11),"",'EMI related'!O$11)</f>
        <v/>
      </c>
      <c r="K8" t="str">
        <f>IF(ISBLANK('EMI related'!O$13),"",'EMI related'!O$13)</f>
        <v/>
      </c>
    </row>
    <row r="9" spans="1:11" x14ac:dyDescent="0.3">
      <c r="A9" t="e">
        <f t="shared" ca="1" si="1"/>
        <v>#VALUE!</v>
      </c>
      <c r="B9" s="57">
        <f>+'EMI related'!Q$2</f>
        <v>43830</v>
      </c>
      <c r="C9" t="e">
        <f t="shared" ca="1" si="0"/>
        <v>#VALUE!</v>
      </c>
      <c r="D9" s="58" t="s">
        <v>40</v>
      </c>
      <c r="E9" s="47">
        <f>+'EMI related'!Q$4</f>
        <v>0</v>
      </c>
      <c r="F9">
        <f>+'EMI related'!Q$5</f>
        <v>0</v>
      </c>
      <c r="G9">
        <f>+'EMI related'!Q$7</f>
        <v>0</v>
      </c>
      <c r="H9" s="47">
        <f>+'EMI related'!Q$9</f>
        <v>0</v>
      </c>
      <c r="I9" s="47" t="str">
        <f>IF(ISBLANK('EMI related'!Q$10),"",'EMI related'!Q$10)</f>
        <v/>
      </c>
      <c r="J9" t="str">
        <f>IF(ISBLANK('EMI related'!Q$11),"",'EMI related'!Q$11)</f>
        <v/>
      </c>
      <c r="K9" t="str">
        <f>IF(ISBLANK('EMI related'!Q$13),"",'EMI related'!Q$13)</f>
        <v/>
      </c>
    </row>
  </sheetData>
  <sheetProtection algorithmName="SHA-512" hashValue="04ZoPR52AP+n3Sy9DVpdbO9grHzFTVuNytPfW3zPO8HzUBTlsiuR1Fi5v/UomBxyK7vimJYDo3/cMZVmhMTBEg==" saltValue="YkbJjKfYEAN+jP36dkzq2g==" spinCount="100000" sheet="1" objects="1" scenarios="1"/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3AF6B37F-064C-44C9-A7D0-BC4F09218D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EMI related</vt:lpstr>
      <vt:lpstr>Dropdowns</vt:lpstr>
      <vt:lpstr>EMIInputs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Alcaraz-Garcia, Francisco</dc:creator>
  <cp:keywords>Public</cp:keywords>
  <cp:lastModifiedBy>McGuinness, Lucia</cp:lastModifiedBy>
  <dcterms:created xsi:type="dcterms:W3CDTF">2019-11-07T12:47:01Z</dcterms:created>
  <dcterms:modified xsi:type="dcterms:W3CDTF">2020-02-13T14:38:59Z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afe744ba-593d-4fe0-8a5e-7d65dae38774</vt:lpwstr>
  </property>
  <property fmtid="{D5CDD505-2E9C-101B-9397-08002B2CF9AE}" pid="3" name="bjSaver">
    <vt:lpwstr>XhTaX2saoao+rq983HvETZEkRd+pGzxE</vt:lpwstr>
  </property>
  <property fmtid="{D5CDD505-2E9C-101B-9397-08002B2CF9AE}" pid="4" name="bjDocumentSecurityLabel">
    <vt:lpwstr>Public</vt:lpwstr>
  </property>
  <property fmtid="{D5CDD505-2E9C-101B-9397-08002B2CF9AE}" pid="5" name="_AdHocReviewCycleID">
    <vt:i4>-823052903</vt:i4>
  </property>
  <property fmtid="{D5CDD505-2E9C-101B-9397-08002B2CF9AE}" pid="6" name="_NewReviewCycle">
    <vt:lpwstr/>
  </property>
  <property fmtid="{D5CDD505-2E9C-101B-9397-08002B2CF9AE}" pid="7" name="_EmailSubject">
    <vt:lpwstr>Template for the Central Bank website</vt:lpwstr>
  </property>
  <property fmtid="{D5CDD505-2E9C-101B-9397-08002B2CF9AE}" pid="8" name="_AuthorEmail">
    <vt:lpwstr>francisco.alcaraz@centralbank.ie</vt:lpwstr>
  </property>
  <property fmtid="{D5CDD505-2E9C-101B-9397-08002B2CF9AE}" pid="9" name="_AuthorEmailDisplayName">
    <vt:lpwstr>Alcaraz-Garcia, Francisco</vt:lpwstr>
  </property>
  <property fmtid="{D5CDD505-2E9C-101B-9397-08002B2CF9AE}" pid="10" name="_ReviewingToolsShownOnce">
    <vt:lpwstr/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2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3" name="bjLeftHeaderLabel-first">
    <vt:lpwstr>&amp;"Times New Roman,Regular"&amp;12&amp;K000000 </vt:lpwstr>
  </property>
  <property fmtid="{D5CDD505-2E9C-101B-9397-08002B2CF9AE}" pid="14" name="bjLeftHeaderLabel-even">
    <vt:lpwstr>&amp;"Times New Roman,Regular"&amp;12&amp;K000000 </vt:lpwstr>
  </property>
  <property fmtid="{D5CDD505-2E9C-101B-9397-08002B2CF9AE}" pid="15" name="bjLeftHeaderLabel">
    <vt:lpwstr>&amp;"Times New Roman,Regular"&amp;12&amp;K000000 </vt:lpwstr>
  </property>
</Properties>
</file>