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mcguinness\Desktop\"/>
    </mc:Choice>
  </mc:AlternateContent>
  <bookViews>
    <workbookView xWindow="0" yWindow="0" windowWidth="19200" windowHeight="7490"/>
  </bookViews>
  <sheets>
    <sheet name="Background" sheetId="52" r:id="rId1"/>
    <sheet name="Table1" sheetId="44" r:id="rId2"/>
    <sheet name="Figure1_2" sheetId="21" r:id="rId3"/>
    <sheet name="Figure4" sheetId="24" r:id="rId4"/>
    <sheet name="Figure5" sheetId="53" r:id="rId5"/>
    <sheet name="Table2" sheetId="16" r:id="rId6"/>
    <sheet name="Figure6" sheetId="18" r:id="rId7"/>
    <sheet name="Figure9" sheetId="20" r:id="rId8"/>
    <sheet name="Figure12" sheetId="49" r:id="rId9"/>
    <sheet name="Figure13_18" sheetId="47" r:id="rId10"/>
    <sheet name="Figure19" sheetId="50" r:id="rId11"/>
    <sheet name="Figure20" sheetId="51" r:id="rId12"/>
    <sheet name="Table8" sheetId="45" r:id="rId13"/>
    <sheet name="Table9" sheetId="54" r:id="rId14"/>
    <sheet name="Table11_12" sheetId="2" r:id="rId15"/>
    <sheet name="Table13" sheetId="35" r:id="rId16"/>
    <sheet name="Figure22" sheetId="39" r:id="rId17"/>
    <sheet name="Figure23" sheetId="1" r:id="rId18"/>
    <sheet name="Figure24" sheetId="37" r:id="rId19"/>
    <sheet name="Figure25" sheetId="34" r:id="rId20"/>
    <sheet name="Table14" sheetId="57" r:id="rId21"/>
    <sheet name="Table15" sheetId="14" r:id="rId22"/>
    <sheet name="Table16" sheetId="9" r:id="rId23"/>
    <sheet name="Table17" sheetId="41" r:id="rId24"/>
    <sheet name="Figure26" sheetId="38" r:id="rId25"/>
    <sheet name="SettledCostBands" sheetId="75" r:id="rId26"/>
    <sheet name="Figure27" sheetId="58" r:id="rId27"/>
    <sheet name="Figure 28" sheetId="73" r:id="rId28"/>
    <sheet name="Table20" sheetId="65" r:id="rId29"/>
    <sheet name="Table21" sheetId="59" r:id="rId30"/>
    <sheet name="Figure29_30" sheetId="67" r:id="rId31"/>
    <sheet name="Figure31" sheetId="68" r:id="rId32"/>
    <sheet name="Table23_24" sheetId="70" r:id="rId33"/>
    <sheet name="Table25_26" sheetId="71" r:id="rId34"/>
    <sheet name="Figure32" sheetId="61" r:id="rId35"/>
    <sheet name="Figure33" sheetId="72" r:id="rId36"/>
    <sheet name="Figure34" sheetId="63" r:id="rId37"/>
  </sheets>
  <calcPr calcId="162913"/>
</workbook>
</file>

<file path=xl/calcChain.xml><?xml version="1.0" encoding="utf-8"?>
<calcChain xmlns="http://schemas.openxmlformats.org/spreadsheetml/2006/main">
  <c r="AK14" i="75" l="1"/>
  <c r="AL14" i="75"/>
  <c r="AM14" i="75"/>
  <c r="AN14" i="75"/>
  <c r="AK15" i="75"/>
  <c r="AL15" i="75"/>
  <c r="AM15" i="75"/>
  <c r="AN15" i="75"/>
  <c r="AK16" i="75"/>
  <c r="AL16" i="75"/>
  <c r="AM16" i="75"/>
  <c r="AN16" i="75"/>
  <c r="AK17" i="75"/>
  <c r="AL17" i="75"/>
  <c r="AM17" i="75"/>
  <c r="AN17" i="75"/>
  <c r="AK18" i="75"/>
  <c r="AL18" i="75"/>
  <c r="AM18" i="75"/>
  <c r="AN18" i="75"/>
  <c r="AK19" i="75"/>
  <c r="AL19" i="75"/>
  <c r="AM19" i="75"/>
  <c r="AN19" i="75"/>
  <c r="AK20" i="75"/>
  <c r="AL20" i="75"/>
  <c r="AM20" i="75"/>
  <c r="AN20" i="75"/>
  <c r="AK21" i="75"/>
  <c r="AL21" i="75"/>
  <c r="AM21" i="75"/>
  <c r="AN21" i="75"/>
  <c r="AN4" i="75"/>
  <c r="AK4" i="75"/>
  <c r="AL4" i="75"/>
  <c r="AM4" i="75"/>
  <c r="AK5" i="75"/>
  <c r="AL5" i="75"/>
  <c r="AM5" i="75"/>
  <c r="AN5" i="75"/>
  <c r="AK6" i="75"/>
  <c r="AL6" i="75"/>
  <c r="AM6" i="75"/>
  <c r="AN6" i="75"/>
  <c r="AK7" i="75"/>
  <c r="AL7" i="75"/>
  <c r="AM7" i="75"/>
  <c r="AN7" i="75"/>
  <c r="AK8" i="75"/>
  <c r="AL8" i="75"/>
  <c r="AM8" i="75"/>
  <c r="AN8" i="75"/>
  <c r="AK9" i="75"/>
  <c r="AL9" i="75"/>
  <c r="AM9" i="75"/>
  <c r="AN9" i="75"/>
  <c r="AK10" i="75"/>
  <c r="AL10" i="75"/>
  <c r="AM10" i="75"/>
  <c r="AN10" i="75"/>
  <c r="AK11" i="75"/>
  <c r="AL11" i="75"/>
  <c r="AM11" i="75"/>
  <c r="AN11" i="75"/>
  <c r="F9" i="49"/>
  <c r="F22" i="49"/>
  <c r="F21" i="49"/>
  <c r="F20" i="49"/>
  <c r="F19" i="49"/>
  <c r="F18" i="49"/>
  <c r="F24" i="49"/>
  <c r="F11" i="49"/>
  <c r="F10" i="49"/>
  <c r="F8" i="49"/>
  <c r="F13" i="49"/>
</calcChain>
</file>

<file path=xl/sharedStrings.xml><?xml version="1.0" encoding="utf-8"?>
<sst xmlns="http://schemas.openxmlformats.org/spreadsheetml/2006/main" count="740" uniqueCount="276">
  <si>
    <t>Data</t>
  </si>
  <si>
    <t>Figure/Table</t>
  </si>
  <si>
    <t>Market Coverage*</t>
  </si>
  <si>
    <t>Premium and Exposure</t>
  </si>
  <si>
    <t>All</t>
  </si>
  <si>
    <t xml:space="preserve">Ultimate Claims </t>
  </si>
  <si>
    <t>Ultimates Claims - Injury Claims &lt;=€250k and &gt;€250k</t>
  </si>
  <si>
    <t>Figure 32, 33, 34</t>
  </si>
  <si>
    <t>Income and Expenditure</t>
  </si>
  <si>
    <t>All - except below</t>
  </si>
  <si>
    <t>Figure 20</t>
  </si>
  <si>
    <t>Claim Settlements</t>
  </si>
  <si>
    <t>Figure 24 and Figure 25</t>
  </si>
  <si>
    <t>Table 17</t>
  </si>
  <si>
    <t>Personal Injuries Guidlelines</t>
  </si>
  <si>
    <t>Claim Development</t>
  </si>
  <si>
    <t>Figures 29-31, Tables 23-26</t>
  </si>
  <si>
    <t>*As measured by the ratio of 2022 gross earned premium of included submissions to the 2022 gross earned premium of all submissions.</t>
  </si>
  <si>
    <t>Accompanies 2022 NCID Private Motor Report 5 Table 1 - The total earned policy count and gross earned premium over 2009-2022.</t>
  </si>
  <si>
    <t>Year</t>
  </si>
  <si>
    <t>Earned Policy Count</t>
  </si>
  <si>
    <t>Gross Earned Premium (€)</t>
  </si>
  <si>
    <t>Accompanies 2022 NCID Private Motor Report 5 Figure 1 - the proportion of comprehensive policies and Figure 2 - The average earned premium per policy for different levels of cover for years 2009-2022.</t>
  </si>
  <si>
    <t>Accident Year</t>
  </si>
  <si>
    <t>Cover Type</t>
  </si>
  <si>
    <t>Average Premium (€)</t>
  </si>
  <si>
    <t>ALL</t>
  </si>
  <si>
    <t>Comprehensive</t>
  </si>
  <si>
    <t>Third Party</t>
  </si>
  <si>
    <t>Accompanies 2022 NCID Private Motor Report 5 Figure 4 - Quarterly average earned premium per policy for all policy types Q1 2009-Q4 2022.</t>
  </si>
  <si>
    <t>Accident Quarter</t>
  </si>
  <si>
    <t>Q1</t>
  </si>
  <si>
    <t>Q2</t>
  </si>
  <si>
    <t>Q3</t>
  </si>
  <si>
    <t>Q4</t>
  </si>
  <si>
    <t>Accompanies 2022 NCID Private Motor Report 5 Figure 5 - Average written premium for years 2009-2022.</t>
  </si>
  <si>
    <t>Written Policy Count</t>
  </si>
  <si>
    <t>Gross Written Premium (€)</t>
  </si>
  <si>
    <t xml:space="preserve">Accompanies 2022 NCID Private Motor Report 5 Table 2 - ultimate claim numbers by claim type for accident years 2009-2022.  </t>
  </si>
  <si>
    <t>Third Party Injury</t>
  </si>
  <si>
    <t>Accidental Damage</t>
  </si>
  <si>
    <t>Fire and Theft</t>
  </si>
  <si>
    <t>Third Party Damage</t>
  </si>
  <si>
    <t>Windscreen</t>
  </si>
  <si>
    <t xml:space="preserve">Accompanies 2022 NCID Private Motor Report 5 Table 2 - ultimate claims costs by claim type for accident years 2009-2022.  </t>
  </si>
  <si>
    <t xml:space="preserve">Accompanies 2022 NCID Private Motor Report 5 Figure 6 - Number of claims per 1,000 policies by claim type for accident years 2009-2022.  </t>
  </si>
  <si>
    <t>Number of Claims</t>
  </si>
  <si>
    <t>Number of Policies</t>
  </si>
  <si>
    <t xml:space="preserve">Accompanies 2022 NCID Private Motor Report 5 Figure 9 - Average cost per policy of each claim type for accident years 2009-2022.  </t>
  </si>
  <si>
    <t>Claim Costs (€)</t>
  </si>
  <si>
    <t>Accompanies 2022 NCID Private Motor Report 5 - Historical Income and Expenditure data for years 2009 to 2022 combined.</t>
  </si>
  <si>
    <t xml:space="preserve">Accompanies 2022 NCID Private Motor Report 5 Figure 12 - breakdown of total income and expenditure for 2009-2022.  </t>
  </si>
  <si>
    <t>Historic Income Expenditure Measure*</t>
  </si>
  <si>
    <t>HistExpMeasureID</t>
  </si>
  <si>
    <t>Value</t>
  </si>
  <si>
    <t>Category</t>
  </si>
  <si>
    <t>Calculation (HistExpMeasureID)</t>
  </si>
  <si>
    <t>Gross Written Premium</t>
  </si>
  <si>
    <t>Income</t>
  </si>
  <si>
    <t>Net Written Premium</t>
  </si>
  <si>
    <t>Gross Earned Premium</t>
  </si>
  <si>
    <t>ID3</t>
  </si>
  <si>
    <t>Investment Income &amp; All Other Income</t>
  </si>
  <si>
    <t>ID8 + ID11</t>
  </si>
  <si>
    <t>Gross Earned Premium - Third Party Distribution</t>
  </si>
  <si>
    <t>Expenses</t>
  </si>
  <si>
    <t>Gross Earned Premium - Related Distribution</t>
  </si>
  <si>
    <t>Gross UW expenses</t>
  </si>
  <si>
    <t>ID14+ID19+ID20+ID21+ID22+ID29</t>
  </si>
  <si>
    <t>Earned Premium Ceded - Third Party Reinsurance</t>
  </si>
  <si>
    <t>Reinsurance impact</t>
  </si>
  <si>
    <t>(ID6+ID7)-((ID9+ID10)+(ID15+ID16))</t>
  </si>
  <si>
    <t>Earned Premium Ceded - Related Reinsurance</t>
  </si>
  <si>
    <t>Other expenses</t>
  </si>
  <si>
    <t>ID25</t>
  </si>
  <si>
    <t>8+11</t>
  </si>
  <si>
    <t xml:space="preserve">Interest &amp; Tax </t>
  </si>
  <si>
    <t>ID24</t>
  </si>
  <si>
    <t>Reinsurance Commission &amp; Profit Participations - Third Party Reinsurance</t>
  </si>
  <si>
    <t>Profit</t>
  </si>
  <si>
    <t>Reinsurance Commission &amp; Profit Participations - Related Reinsurance</t>
  </si>
  <si>
    <t>Income - Expenses</t>
  </si>
  <si>
    <t>Total Other Income</t>
  </si>
  <si>
    <t>Total Income</t>
  </si>
  <si>
    <t xml:space="preserve">Accompanies 2022 NCID Private Motor Report 5 Figure 12 - breakdown of the gross underwriting expenses for 2009-2022.  </t>
  </si>
  <si>
    <t>Gross Claims Incurred</t>
  </si>
  <si>
    <t>Claims Incurred - Third Party Reinsurer's Share</t>
  </si>
  <si>
    <t>Claims Incurred - Related Reinsurer's Share</t>
  </si>
  <si>
    <t>ID14</t>
  </si>
  <si>
    <t>Gross Claims Paid</t>
  </si>
  <si>
    <t>Gross Commission</t>
  </si>
  <si>
    <t>ID19 + ID20</t>
  </si>
  <si>
    <t>Net Claims Paid</t>
  </si>
  <si>
    <t>Management Expenses</t>
  </si>
  <si>
    <t>ID21</t>
  </si>
  <si>
    <t>Commission Payable - Third Party Distribution</t>
  </si>
  <si>
    <t>Claims Management Expenses</t>
  </si>
  <si>
    <t>ID22</t>
  </si>
  <si>
    <t>Commission Payable - Related Distribution</t>
  </si>
  <si>
    <t>MIBI Expenses</t>
  </si>
  <si>
    <t>ID29</t>
  </si>
  <si>
    <t>Total</t>
  </si>
  <si>
    <t>Sum of above</t>
  </si>
  <si>
    <t>Total Technical Account - Expenses</t>
  </si>
  <si>
    <t>Interest Payable and Tax</t>
  </si>
  <si>
    <t>All Other Expenses (inc Investment Management Expenses)</t>
  </si>
  <si>
    <t>Total Other Expenditure</t>
  </si>
  <si>
    <t>Underwriting Profit</t>
  </si>
  <si>
    <t>Operating Profit</t>
  </si>
  <si>
    <t>Gross Earned Premium - Direct Distribution</t>
  </si>
  <si>
    <t>* To ensure statisical confidentiality in the data some data points were combined.</t>
  </si>
  <si>
    <t>Accompanies 2022 NCID Private Motor Report 5 - Income and Expenditure, Figures 13 to 18.</t>
  </si>
  <si>
    <t>5+34</t>
  </si>
  <si>
    <t>Earned Premium Ceded (Third Party &amp; Related Reinsurance)</t>
  </si>
  <si>
    <t>6+7</t>
  </si>
  <si>
    <t>Reinsurance Commission &amp; Profit Participations (Third Party &amp; Related)</t>
  </si>
  <si>
    <t>9+10</t>
  </si>
  <si>
    <t>Net Claims Incurred</t>
  </si>
  <si>
    <t>14-(15+16)</t>
  </si>
  <si>
    <t>Commission Payable (Third Party &amp; Related)</t>
  </si>
  <si>
    <t>19+20</t>
  </si>
  <si>
    <t>Interest Payable and Tax &amp; Other Expenses</t>
  </si>
  <si>
    <t>24+25</t>
  </si>
  <si>
    <t>* To ensure statisical confidentiality in the data some data points were combined or removed.</t>
  </si>
  <si>
    <t xml:space="preserve">Accompanies 2022 NCID Private Motor Report 5 - breakdown of total income and expenditure for 2009-2022.  </t>
  </si>
  <si>
    <t>ID8+ID11</t>
  </si>
  <si>
    <t>(ID6+ID7)-(ID9+ID10)-(ID15+ID16)</t>
  </si>
  <si>
    <t>ID24+ID25</t>
  </si>
  <si>
    <t xml:space="preserve">Accompanies 2022 NCID Private Motor Report 5 - breakdown of the gross underwriting costs for 2009-2022.  </t>
  </si>
  <si>
    <t>Total - Gross UW expenses</t>
  </si>
  <si>
    <t xml:space="preserve">Accompanies 2022 NCID Private Motor Report 5 Figure 19 - split of gross earned premium between third party, direct and related distribution channels.  </t>
  </si>
  <si>
    <t>Historic Income Expenditure Measure</t>
  </si>
  <si>
    <t>Direct and Related Distribution</t>
  </si>
  <si>
    <t>Direct Distribution</t>
  </si>
  <si>
    <t>Related Distribution</t>
  </si>
  <si>
    <t>Third Party Distribution</t>
  </si>
  <si>
    <t xml:space="preserve">Accompanies 2022 NCID Private Motor Report 5 Figure 20 - commission as a percentage of earned premium for polices sold through third party intermediaries.  </t>
  </si>
  <si>
    <t>Commission Payable - Third Party Distribution Sales Only</t>
  </si>
  <si>
    <t>Commission Payable - Third Party Distribution Other Services</t>
  </si>
  <si>
    <t>Accompanies 2022 NCID Private Motor Report 5 Table 8 - Total number of claimants settled and total cost of settlements for settlement years 2015-2022.</t>
  </si>
  <si>
    <t>Settled Year</t>
  </si>
  <si>
    <t>Number of Claimants Settled</t>
  </si>
  <si>
    <t>Compensation Cost (€)</t>
  </si>
  <si>
    <t>Legal Cost (€)</t>
  </si>
  <si>
    <t>Other Cost (€)</t>
  </si>
  <si>
    <t>Total Settled Cost (€)</t>
  </si>
  <si>
    <t>Accompanies 2022 NCID Private Motor Report 5 Table 9 - Total number of claimants that settled without compensation and the legal and other costs 2015-2022.</t>
  </si>
  <si>
    <t>2015</t>
  </si>
  <si>
    <t>2016</t>
  </si>
  <si>
    <t>2017</t>
  </si>
  <si>
    <t>2018</t>
  </si>
  <si>
    <t>2019</t>
  </si>
  <si>
    <t>2020</t>
  </si>
  <si>
    <t>2021</t>
  </si>
  <si>
    <t>Accompanies 2022 NCID Private Motor Report 5 Table 11 - Breakdown of claimant numbers and claim costs for injury and damage claims for 2015 to 2022.</t>
  </si>
  <si>
    <t> Years</t>
  </si>
  <si>
    <t>Settled Claimant Numbers</t>
  </si>
  <si>
    <t>Injury</t>
  </si>
  <si>
    <t>Damage</t>
  </si>
  <si>
    <t>Settled Claim Costs</t>
  </si>
  <si>
    <t xml:space="preserve">Accompanies 2022 NCID Private Motor Report 5 Table 12 - breakdown of claimant numbers and claim costs between the different settlement channels.  </t>
  </si>
  <si>
    <t>Direct</t>
  </si>
  <si>
    <t>PIAB</t>
  </si>
  <si>
    <t>Litigated</t>
  </si>
  <si>
    <t xml:space="preserve">Accompanies 2022 NCID Private Motor Report 5 Table 13 - average cost of settling damage claims.  </t>
  </si>
  <si>
    <t>Cost Component (€)</t>
  </si>
  <si>
    <t>Settled Cost - Compensation (€s)</t>
  </si>
  <si>
    <t>Settled Cost - Legal (€s)</t>
  </si>
  <si>
    <t>Settled Cost - Other (€s)</t>
  </si>
  <si>
    <t>Settled Cost - Total (€s)</t>
  </si>
  <si>
    <t xml:space="preserve">Accompanies 2022 NCID Private Motor Report 5 Figure 22 - total number of injury claimants who settled through each settlement channel.  </t>
  </si>
  <si>
    <t xml:space="preserve">Accompanies 2022 NCID Private Motor Report 5 Figure 23 - total cost of injury claims through each settlement channel.  </t>
  </si>
  <si>
    <t xml:space="preserve">Accompanies 2022 NCID Private Motor Report 5 Figure 24 -The proportion of settled claimants and total cost of injury claims through each of the five settlement channels from 2019 to 2022.  </t>
  </si>
  <si>
    <t>Settled Claims</t>
  </si>
  <si>
    <t>Settled Costs</t>
  </si>
  <si>
    <t>Settlement Channel</t>
  </si>
  <si>
    <t>Direct Before PIAB</t>
  </si>
  <si>
    <t>Direct After PIAB</t>
  </si>
  <si>
    <t>Litigated Before Court Award</t>
  </si>
  <si>
    <t>Litigated With Court Award</t>
  </si>
  <si>
    <t xml:space="preserve">Accompanies 2022 NCID Private Motor Report 5 Figure 25 - injury claimants that settled in each channel, by compensation cost band in 2019 to 2022.  </t>
  </si>
  <si>
    <t>Compensation Band</t>
  </si>
  <si>
    <t>€1- €5,000</t>
  </si>
  <si>
    <t>€5,001 - €10,000</t>
  </si>
  <si>
    <t>€10,001 - €15,000</t>
  </si>
  <si>
    <t>€15,001 - €30,000</t>
  </si>
  <si>
    <t>€30,001 - €45,000</t>
  </si>
  <si>
    <t>€45,001 - €60,000</t>
  </si>
  <si>
    <t>€60,001 - €75,000</t>
  </si>
  <si>
    <t>€75,001 - €100,000</t>
  </si>
  <si>
    <t>&gt;€100,001</t>
  </si>
  <si>
    <t xml:space="preserve">Accompanies 2022 NCID Private Motor Report 5 Table 14 - Proportion of injury claimants settling with a total cost less than €30k. </t>
  </si>
  <si>
    <t>Total Cost Band</t>
  </si>
  <si>
    <t>€1 - €10,000</t>
  </si>
  <si>
    <t>€60001 - €125000</t>
  </si>
  <si>
    <t>&gt;€125001</t>
  </si>
  <si>
    <t xml:space="preserve">Accompanies 2022 NCID Private Motor Report 5 Table 15 - breakdown of the average injury settlement costs in each settlement channel.  </t>
  </si>
  <si>
    <t>SettledYear</t>
  </si>
  <si>
    <t>Number of Claimants</t>
  </si>
  <si>
    <t>Compensation Costs (€)</t>
  </si>
  <si>
    <t>Legal Costs (€)</t>
  </si>
  <si>
    <t>Other Costs (€)</t>
  </si>
  <si>
    <t>Total Costs (€)</t>
  </si>
  <si>
    <t xml:space="preserve">Accompanies 2022 NCID Private Motor Report 5 Table 16 - breakdown of the average injury settlement costs, where the total cost of settlement is less than €100k.  </t>
  </si>
  <si>
    <t xml:space="preserve">Accompanies 2022 NCID Private Motor Report 5 Table 17 - breakdown of the average injury settlement costs by settlement channel, using the 5-way settlement channel and cost splits for 2019 to 2022 combined.  </t>
  </si>
  <si>
    <t>All Claims</t>
  </si>
  <si>
    <t>Compensation General (€)</t>
  </si>
  <si>
    <t>Compensation Special (€)</t>
  </si>
  <si>
    <t>Legal Costs Own (€)</t>
  </si>
  <si>
    <t>Legal Costs Third Party (€)</t>
  </si>
  <si>
    <t>Claims &lt;€100k</t>
  </si>
  <si>
    <t>Accompanies 2022 NCID Private Motor Report 5 Figure 26 - distribution of injury claimants by duration of settlement process, for injury claims settled between 2015 and 2022.</t>
  </si>
  <si>
    <t>Settlement Delay (Years)</t>
  </si>
  <si>
    <t>8+</t>
  </si>
  <si>
    <t>Number</t>
  </si>
  <si>
    <t>Measure</t>
  </si>
  <si>
    <t>€100,001 - €125,000</t>
  </si>
  <si>
    <t>€125,001 - €150,000</t>
  </si>
  <si>
    <t>€150,001 - €250,000</t>
  </si>
  <si>
    <t>&gt;€250,000</t>
  </si>
  <si>
    <t>€0 - 5,000</t>
  </si>
  <si>
    <t>€60,001 - €75.000</t>
  </si>
  <si>
    <t>Accompanies 2022 NCID Private Motor Report 5 Figure 27 - Proportion of claimants settled in 2022 under the Personal Injuries guidelines and the Book of Quantum.</t>
  </si>
  <si>
    <t>All Channels</t>
  </si>
  <si>
    <t>Direct before PIAB</t>
  </si>
  <si>
    <t>Direct after PIAB</t>
  </si>
  <si>
    <t>Litigated (before and with Court Award)</t>
  </si>
  <si>
    <t>Claims Settled under Personal Injuries Guidelines</t>
  </si>
  <si>
    <t>Claims assessed prior to the Personal Injuries Guidelines</t>
  </si>
  <si>
    <t>Accompanies 2022 NCID Private Motor Report 5 Figure 28 - Proportion of injury claimants who settled under the Personal Injuries Guidelines in each quarter between Q1 2021 and Q4 2022.</t>
  </si>
  <si>
    <t>Claims Not Settled under Personal Injuries Guidelines</t>
  </si>
  <si>
    <t>2021 Q2</t>
  </si>
  <si>
    <t>2021 Q3</t>
  </si>
  <si>
    <t>2021 Q4</t>
  </si>
  <si>
    <t>2022 Q1</t>
  </si>
  <si>
    <t>2022 Q2</t>
  </si>
  <si>
    <t>2022 Q3</t>
  </si>
  <si>
    <t>2022 Q4</t>
  </si>
  <si>
    <t>Accompanies 2022 NCID Private Motor Report 5 Table 20 - the average time (years) between a claim being reported to the insurer and settled, for claims settled under the Book of Quantum in 2020 and settled under the Personal Injuries Guidelines in 2022.</t>
  </si>
  <si>
    <t>SettlementChannel</t>
  </si>
  <si>
    <t>Total Delay Quarters</t>
  </si>
  <si>
    <t>Claims Settled under Personal Injuries Guidelines in 2022</t>
  </si>
  <si>
    <t>Claims Settled under the Book of Quantum in 2020</t>
  </si>
  <si>
    <t>Accompanies 2022 NCID Private Motor Report 5 Table 21 - average cost of claims settled under the Personal Injuries Guidelines in 2022 and those settled under the Book of Quantum in 2020.</t>
  </si>
  <si>
    <t>Claims assessed prior to the Personal Injuries Guidelines in 2020</t>
  </si>
  <si>
    <t>Total Cost (€)</t>
  </si>
  <si>
    <t>Accompanies 2022 NCID Private Motor Report 5 Figure 29 and 30 - average cost of claims per policy and ratio of ultimate costs to premiums.</t>
  </si>
  <si>
    <t>Ultimate Costs as at 2018 (€)</t>
  </si>
  <si>
    <t>Ultimate Costs as at 2019 (€)</t>
  </si>
  <si>
    <t>Ultimate Costs as at 2020 (€)</t>
  </si>
  <si>
    <t>Ultimate Costs as at 2021 (€)</t>
  </si>
  <si>
    <t>Ultimate Costs as at 2022 (€)</t>
  </si>
  <si>
    <t>Accompanies 2022 NCID Private Motor Report 5 Figure 31 - Change in ultimate loss estimates.</t>
  </si>
  <si>
    <t>Injury Claims</t>
  </si>
  <si>
    <t>Damage Claims</t>
  </si>
  <si>
    <t>Accompanies 2022 NCID Private Motor Report 5 Tables 23 and 24 - Paid and Incurred claims as a percent of ultimate injury claim costs.</t>
  </si>
  <si>
    <t>Development Year</t>
  </si>
  <si>
    <t>Cost Type</t>
  </si>
  <si>
    <t>Ultimate Costs (€)</t>
  </si>
  <si>
    <r>
      <t>Paid Cost (</t>
    </r>
    <r>
      <rPr>
        <sz val="11"/>
        <color theme="2"/>
        <rFont val="Lato"/>
        <family val="2"/>
      </rPr>
      <t>€)</t>
    </r>
  </si>
  <si>
    <t>Paid Cost (€)</t>
  </si>
  <si>
    <r>
      <t>Incurred Cost (</t>
    </r>
    <r>
      <rPr>
        <sz val="11"/>
        <color theme="2"/>
        <rFont val="Lato"/>
        <family val="2"/>
      </rPr>
      <t>€)</t>
    </r>
  </si>
  <si>
    <t>Incurred Cost (€)</t>
  </si>
  <si>
    <t>Accompanies 2022 NCID Private Motor Report 5 Tables 25 and 26 - Paid and Incurred claims as a percent of ultimate damage claim costs.</t>
  </si>
  <si>
    <t xml:space="preserve">Accompanies 2022 NCID Private Motor Report 5 Figure 32 - Ultimate claim costs for third party injury claims less than or equal to €250k and for greater than €250k. </t>
  </si>
  <si>
    <t>Attritional Third Party Injury (&lt;=250k)</t>
  </si>
  <si>
    <t>Large Third Party Injury (&gt;250k)</t>
  </si>
  <si>
    <t>Third Party Injury Total</t>
  </si>
  <si>
    <t xml:space="preserve">Accompanies 2022 NCID Private Motor Report 5 Figure 33 - Number of attritional and large injury claims per 1,000 policies. </t>
  </si>
  <si>
    <t>Third Party Injury (&lt;=250k)</t>
  </si>
  <si>
    <t>Third Party Injury (&gt;250k)</t>
  </si>
  <si>
    <t xml:space="preserve">Accompanies 2022 NCID Private Motor Report 5 Figure 34 - Average cost per claim for attritional and large injury claims for accident years 2009-2022. </t>
  </si>
  <si>
    <t>Third Party Injury (Total)</t>
  </si>
  <si>
    <t>Row Labels</t>
  </si>
  <si>
    <t>Cost of Claims</t>
  </si>
  <si>
    <t>Accompanies 2022 NCID Private Motor Report 5 - Settled Cost Bands.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</si>
</sst>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0.0"/>
    <numFmt numFmtId="166" formatCode="_-* #,##0_-;\-* #,##0_-;_-* &quot;-&quot;??_-;_-@_-"/>
    <numFmt numFmtId="167" formatCode="#,##0.0"/>
    <numFmt numFmtId="168" formatCode="_(* #,##0_);_(* \(#,##0\);_(* &quot;-&quot;??_);_(@_)"/>
  </numFmts>
  <fonts count="21" x14ac:knownFonts="1">
    <font>
      <sz val="11"/>
      <color indexed="8"/>
      <name val="Lato"/>
      <family val="2"/>
      <scheme val="minor"/>
    </font>
    <font>
      <sz val="10"/>
      <color rgb="FF09506C"/>
      <name val="Lato"/>
      <family val="2"/>
    </font>
    <font>
      <b/>
      <sz val="11"/>
      <color rgb="FF09506C"/>
      <name val="Lato"/>
      <family val="2"/>
    </font>
    <font>
      <sz val="11"/>
      <color indexed="8"/>
      <name val="Lato"/>
      <family val="2"/>
      <scheme val="minor"/>
    </font>
    <font>
      <b/>
      <sz val="11"/>
      <color indexed="8"/>
      <name val="Lato"/>
      <family val="2"/>
      <scheme val="minor"/>
    </font>
    <font>
      <b/>
      <sz val="10"/>
      <color rgb="FF09506C"/>
      <name val="Lato"/>
      <family val="2"/>
    </font>
    <font>
      <b/>
      <sz val="11"/>
      <color rgb="FF09506C"/>
      <name val="Arial"/>
      <family val="2"/>
    </font>
    <font>
      <sz val="10"/>
      <name val="Lato"/>
      <family val="2"/>
    </font>
    <font>
      <b/>
      <sz val="10"/>
      <color rgb="FF09506C"/>
      <name val="Lato"/>
      <family val="2"/>
      <scheme val="minor"/>
    </font>
    <font>
      <sz val="10"/>
      <color rgb="FF09506C"/>
      <name val="Lato"/>
      <family val="2"/>
      <scheme val="minor"/>
    </font>
    <font>
      <sz val="10"/>
      <color rgb="FF000000"/>
      <name val="Lato"/>
      <family val="2"/>
      <scheme val="minor"/>
    </font>
    <font>
      <sz val="10"/>
      <color rgb="FF000000"/>
      <name val="Lato"/>
      <family val="2"/>
    </font>
    <font>
      <b/>
      <sz val="11"/>
      <color rgb="FF09506C"/>
      <name val="Lato"/>
      <family val="2"/>
      <scheme val="minor"/>
    </font>
    <font>
      <sz val="10"/>
      <color indexed="8"/>
      <name val="Lato"/>
      <family val="2"/>
      <scheme val="minor"/>
    </font>
    <font>
      <sz val="9"/>
      <color indexed="8"/>
      <name val="Lato"/>
      <family val="2"/>
      <scheme val="minor"/>
    </font>
    <font>
      <sz val="10"/>
      <color theme="1"/>
      <name val="Lato"/>
      <family val="2"/>
      <scheme val="minor"/>
    </font>
    <font>
      <b/>
      <sz val="11"/>
      <color theme="2"/>
      <name val="Lato"/>
      <family val="2"/>
      <scheme val="minor"/>
    </font>
    <font>
      <sz val="10"/>
      <color theme="2"/>
      <name val="Lato"/>
      <family val="2"/>
    </font>
    <font>
      <sz val="11"/>
      <color theme="2"/>
      <name val="Lato"/>
      <family val="2"/>
    </font>
    <font>
      <b/>
      <sz val="9"/>
      <color indexed="8"/>
      <name val="Lato"/>
      <family val="2"/>
      <scheme val="minor"/>
    </font>
    <font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D4E38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33">
    <xf numFmtId="0" fontId="0" fillId="0" borderId="0" xfId="0"/>
    <xf numFmtId="3" fontId="0" fillId="0" borderId="0" xfId="0" applyNumberFormat="1"/>
    <xf numFmtId="9" fontId="0" fillId="0" borderId="0" xfId="1" applyFont="1"/>
    <xf numFmtId="3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4" fillId="0" borderId="0" xfId="0" applyFont="1"/>
    <xf numFmtId="0" fontId="2" fillId="2" borderId="1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/>
    </xf>
    <xf numFmtId="3" fontId="1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4" fillId="10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9" fontId="0" fillId="6" borderId="1" xfId="1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9" fontId="0" fillId="5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9" fontId="0" fillId="7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9" fontId="0" fillId="9" borderId="1" xfId="0" applyNumberFormat="1" applyFill="1" applyBorder="1" applyAlignment="1">
      <alignment horizontal="center" vertical="center"/>
    </xf>
    <xf numFmtId="3" fontId="7" fillId="3" borderId="1" xfId="2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9" fontId="0" fillId="0" borderId="0" xfId="1" applyFon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16" fontId="0" fillId="0" borderId="0" xfId="0" applyNumberFormat="1"/>
    <xf numFmtId="3" fontId="7" fillId="0" borderId="0" xfId="0" applyNumberFormat="1" applyFont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3" fontId="13" fillId="4" borderId="1" xfId="1" applyNumberFormat="1" applyFont="1" applyFill="1" applyBorder="1" applyAlignment="1">
      <alignment horizontal="center"/>
    </xf>
    <xf numFmtId="3" fontId="13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3" fontId="11" fillId="3" borderId="1" xfId="1" applyNumberFormat="1" applyFont="1" applyFill="1" applyBorder="1" applyAlignment="1">
      <alignment horizontal="center" vertical="center"/>
    </xf>
    <xf numFmtId="3" fontId="11" fillId="0" borderId="1" xfId="1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6" fontId="11" fillId="3" borderId="1" xfId="2" applyNumberFormat="1" applyFont="1" applyFill="1" applyBorder="1" applyAlignment="1">
      <alignment horizontal="center" vertical="center"/>
    </xf>
    <xf numFmtId="166" fontId="11" fillId="3" borderId="1" xfId="2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66" fontId="11" fillId="0" borderId="1" xfId="2" applyNumberFormat="1" applyFont="1" applyBorder="1" applyAlignment="1">
      <alignment horizontal="center" vertical="center"/>
    </xf>
    <xf numFmtId="166" fontId="11" fillId="0" borderId="1" xfId="2" applyNumberFormat="1" applyFont="1" applyBorder="1" applyAlignment="1">
      <alignment horizontal="center" vertical="center" wrapText="1"/>
    </xf>
    <xf numFmtId="0" fontId="16" fillId="11" borderId="5" xfId="0" applyFont="1" applyFill="1" applyBorder="1"/>
    <xf numFmtId="0" fontId="16" fillId="11" borderId="6" xfId="0" applyFont="1" applyFill="1" applyBorder="1"/>
    <xf numFmtId="3" fontId="13" fillId="0" borderId="0" xfId="0" applyNumberFormat="1" applyFont="1"/>
    <xf numFmtId="0" fontId="19" fillId="0" borderId="0" xfId="0" applyFont="1"/>
    <xf numFmtId="3" fontId="14" fillId="0" borderId="0" xfId="0" applyNumberFormat="1" applyFont="1"/>
    <xf numFmtId="3" fontId="19" fillId="0" borderId="0" xfId="0" applyNumberFormat="1" applyFont="1"/>
    <xf numFmtId="9" fontId="7" fillId="0" borderId="0" xfId="1" applyFont="1" applyAlignment="1">
      <alignment horizontal="center" vertical="center" wrapText="1"/>
    </xf>
    <xf numFmtId="0" fontId="0" fillId="12" borderId="0" xfId="0" applyFill="1" applyAlignment="1">
      <alignment horizontal="left" vertical="center"/>
    </xf>
    <xf numFmtId="0" fontId="0" fillId="12" borderId="1" xfId="0" applyFill="1" applyBorder="1" applyAlignment="1">
      <alignment vertical="center"/>
    </xf>
    <xf numFmtId="9" fontId="0" fillId="12" borderId="1" xfId="0" applyNumberFormat="1" applyFill="1" applyBorder="1" applyAlignment="1">
      <alignment horizontal="center" vertical="center"/>
    </xf>
    <xf numFmtId="167" fontId="0" fillId="0" borderId="0" xfId="0" applyNumberFormat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8" fontId="0" fillId="0" borderId="0" xfId="2" applyNumberFormat="1" applyFont="1"/>
    <xf numFmtId="0" fontId="20" fillId="0" borderId="0" xfId="0" applyFont="1"/>
    <xf numFmtId="1" fontId="1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9" fontId="0" fillId="8" borderId="2" xfId="0" applyNumberFormat="1" applyFill="1" applyBorder="1" applyAlignment="1">
      <alignment horizontal="center" vertical="center"/>
    </xf>
    <xf numFmtId="9" fontId="0" fillId="8" borderId="4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/>
    </xf>
    <xf numFmtId="0" fontId="16" fillId="11" borderId="6" xfId="0" applyFont="1" applyFill="1" applyBorder="1" applyAlignment="1">
      <alignment horizontal="center"/>
    </xf>
    <xf numFmtId="0" fontId="16" fillId="11" borderId="7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12"/>
  <sheetViews>
    <sheetView tabSelected="1" workbookViewId="0"/>
  </sheetViews>
  <sheetFormatPr defaultRowHeight="14" x14ac:dyDescent="0.3"/>
  <cols>
    <col min="1" max="1" width="42.4609375" customWidth="1"/>
    <col min="2" max="2" width="33.3046875" customWidth="1"/>
    <col min="3" max="3" width="15" style="5" customWidth="1"/>
  </cols>
  <sheetData>
    <row r="1" spans="1:3" ht="23.25" customHeight="1" x14ac:dyDescent="0.3">
      <c r="A1" s="35" t="s">
        <v>0</v>
      </c>
      <c r="B1" s="35" t="s">
        <v>1</v>
      </c>
      <c r="C1" s="36" t="s">
        <v>2</v>
      </c>
    </row>
    <row r="2" spans="1:3" ht="20.149999999999999" customHeight="1" x14ac:dyDescent="0.3">
      <c r="A2" s="37" t="s">
        <v>3</v>
      </c>
      <c r="B2" s="37" t="s">
        <v>4</v>
      </c>
      <c r="C2" s="38">
        <v>0.97</v>
      </c>
    </row>
    <row r="3" spans="1:3" ht="20.149999999999999" customHeight="1" x14ac:dyDescent="0.3">
      <c r="A3" s="39" t="s">
        <v>5</v>
      </c>
      <c r="B3" s="39" t="s">
        <v>4</v>
      </c>
      <c r="C3" s="99">
        <v>0.94</v>
      </c>
    </row>
    <row r="4" spans="1:3" ht="20.149999999999999" customHeight="1" x14ac:dyDescent="0.3">
      <c r="A4" s="44" t="s">
        <v>6</v>
      </c>
      <c r="B4" s="44" t="s">
        <v>7</v>
      </c>
      <c r="C4" s="100"/>
    </row>
    <row r="5" spans="1:3" ht="20.149999999999999" customHeight="1" x14ac:dyDescent="0.3">
      <c r="A5" s="97" t="s">
        <v>8</v>
      </c>
      <c r="B5" s="40" t="s">
        <v>9</v>
      </c>
      <c r="C5" s="41">
        <v>0.98</v>
      </c>
    </row>
    <row r="6" spans="1:3" ht="20.149999999999999" customHeight="1" x14ac:dyDescent="0.3">
      <c r="A6" s="98"/>
      <c r="B6" s="40" t="s">
        <v>10</v>
      </c>
      <c r="C6" s="41">
        <v>0.95</v>
      </c>
    </row>
    <row r="7" spans="1:3" ht="20.149999999999999" customHeight="1" x14ac:dyDescent="0.3">
      <c r="A7" s="94" t="s">
        <v>11</v>
      </c>
      <c r="B7" s="42" t="s">
        <v>9</v>
      </c>
      <c r="C7" s="43">
        <v>0.88</v>
      </c>
    </row>
    <row r="8" spans="1:3" ht="20.149999999999999" customHeight="1" x14ac:dyDescent="0.3">
      <c r="A8" s="95"/>
      <c r="B8" s="42" t="s">
        <v>12</v>
      </c>
      <c r="C8" s="43">
        <v>0.94</v>
      </c>
    </row>
    <row r="9" spans="1:3" ht="20.149999999999999" customHeight="1" x14ac:dyDescent="0.3">
      <c r="A9" s="96"/>
      <c r="B9" s="42" t="s">
        <v>13</v>
      </c>
      <c r="C9" s="43">
        <v>0.82</v>
      </c>
    </row>
    <row r="10" spans="1:3" ht="20.149999999999999" customHeight="1" x14ac:dyDescent="0.3">
      <c r="A10" s="81" t="s">
        <v>14</v>
      </c>
      <c r="B10" s="82" t="s">
        <v>4</v>
      </c>
      <c r="C10" s="83">
        <v>0.84</v>
      </c>
    </row>
    <row r="11" spans="1:3" ht="20.149999999999999" customHeight="1" x14ac:dyDescent="0.3">
      <c r="A11" s="44" t="s">
        <v>15</v>
      </c>
      <c r="B11" s="44" t="s">
        <v>16</v>
      </c>
      <c r="C11" s="45">
        <v>0.94</v>
      </c>
    </row>
    <row r="12" spans="1:3" x14ac:dyDescent="0.3">
      <c r="A12" s="17" t="s">
        <v>17</v>
      </c>
    </row>
  </sheetData>
  <mergeCells count="3">
    <mergeCell ref="A7:A9"/>
    <mergeCell ref="A5:A6"/>
    <mergeCell ref="C3:C4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2:P91"/>
  <sheetViews>
    <sheetView zoomScale="90" zoomScaleNormal="90" workbookViewId="0">
      <selection activeCell="C34" sqref="C34"/>
    </sheetView>
  </sheetViews>
  <sheetFormatPr defaultRowHeight="14" x14ac:dyDescent="0.3"/>
  <cols>
    <col min="1" max="1" width="53.69140625" customWidth="1"/>
    <col min="2" max="2" width="27.07421875" customWidth="1"/>
    <col min="3" max="3" width="15.4609375" bestFit="1" customWidth="1"/>
    <col min="4" max="14" width="12.4609375" customWidth="1"/>
    <col min="15" max="16" width="12" customWidth="1"/>
  </cols>
  <sheetData>
    <row r="2" spans="1:16" ht="25" customHeight="1" x14ac:dyDescent="0.3">
      <c r="A2" s="101" t="s">
        <v>111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6" ht="20.149999999999999" customHeight="1" x14ac:dyDescent="0.3">
      <c r="A3" s="16" t="s">
        <v>52</v>
      </c>
      <c r="B3" s="16" t="s">
        <v>53</v>
      </c>
      <c r="C3" s="16">
        <v>2009</v>
      </c>
      <c r="D3" s="16">
        <v>2010</v>
      </c>
      <c r="E3" s="16">
        <v>2011</v>
      </c>
      <c r="F3" s="16">
        <v>2012</v>
      </c>
      <c r="G3" s="16">
        <v>2013</v>
      </c>
      <c r="H3" s="16">
        <v>2014</v>
      </c>
      <c r="I3" s="16">
        <v>2015</v>
      </c>
      <c r="J3" s="16">
        <v>2016</v>
      </c>
      <c r="K3" s="16">
        <v>2017</v>
      </c>
      <c r="L3" s="16">
        <v>2018</v>
      </c>
      <c r="M3" s="16">
        <v>2019</v>
      </c>
      <c r="N3" s="16">
        <v>2020</v>
      </c>
      <c r="O3" s="16">
        <v>2021</v>
      </c>
      <c r="P3" s="16">
        <v>2022</v>
      </c>
    </row>
    <row r="4" spans="1:16" ht="15" customHeight="1" x14ac:dyDescent="0.3">
      <c r="A4" s="21" t="s">
        <v>57</v>
      </c>
      <c r="B4" s="60">
        <v>1</v>
      </c>
      <c r="C4" s="60">
        <v>729300801.15172005</v>
      </c>
      <c r="D4" s="60">
        <v>752601318.90873897</v>
      </c>
      <c r="E4" s="60">
        <v>786648707.500049</v>
      </c>
      <c r="F4" s="60">
        <v>849821497.83072305</v>
      </c>
      <c r="G4" s="60">
        <v>802612705.06679201</v>
      </c>
      <c r="H4" s="60">
        <v>860534768.90018797</v>
      </c>
      <c r="I4" s="60">
        <v>975587063.489205</v>
      </c>
      <c r="J4" s="60">
        <v>1215695912.3962801</v>
      </c>
      <c r="K4" s="60">
        <v>1336909618.07341</v>
      </c>
      <c r="L4" s="60">
        <v>1331691796.71</v>
      </c>
      <c r="M4" s="60">
        <v>1380616317.7346001</v>
      </c>
      <c r="N4" s="60">
        <v>1338821743.9326999</v>
      </c>
      <c r="O4" s="60">
        <v>1323753504.6305001</v>
      </c>
      <c r="P4" s="60">
        <v>1262742173.81357</v>
      </c>
    </row>
    <row r="5" spans="1:16" ht="15" customHeight="1" x14ac:dyDescent="0.3">
      <c r="A5" s="22" t="s">
        <v>59</v>
      </c>
      <c r="B5" s="61">
        <v>2</v>
      </c>
      <c r="C5" s="61">
        <v>709714711.26978695</v>
      </c>
      <c r="D5" s="61">
        <v>689001534.82552004</v>
      </c>
      <c r="E5" s="61">
        <v>721128229.50851703</v>
      </c>
      <c r="F5" s="61">
        <v>779417829.29398298</v>
      </c>
      <c r="G5" s="61">
        <v>744121696.451895</v>
      </c>
      <c r="H5" s="61">
        <v>801092128.23181295</v>
      </c>
      <c r="I5" s="61">
        <v>623287733.86118805</v>
      </c>
      <c r="J5" s="61">
        <v>828247779.56914306</v>
      </c>
      <c r="K5" s="61">
        <v>808381015.80873406</v>
      </c>
      <c r="L5" s="61">
        <v>866984320.51099598</v>
      </c>
      <c r="M5" s="61">
        <v>782605252.03506005</v>
      </c>
      <c r="N5" s="61">
        <v>805109395.74961996</v>
      </c>
      <c r="O5" s="61">
        <v>885304329.27077103</v>
      </c>
      <c r="P5" s="61">
        <v>853833564.02177203</v>
      </c>
    </row>
    <row r="6" spans="1:16" ht="15" customHeight="1" x14ac:dyDescent="0.3">
      <c r="A6" s="21" t="s">
        <v>60</v>
      </c>
      <c r="B6" s="60">
        <v>3</v>
      </c>
      <c r="C6" s="60">
        <v>746176843.37137699</v>
      </c>
      <c r="D6" s="60">
        <v>736963589.25921297</v>
      </c>
      <c r="E6" s="60">
        <v>789240759.51888001</v>
      </c>
      <c r="F6" s="60">
        <v>867854228.70342004</v>
      </c>
      <c r="G6" s="60">
        <v>795306473.36934805</v>
      </c>
      <c r="H6" s="60">
        <v>847908196.60976398</v>
      </c>
      <c r="I6" s="60">
        <v>908582677.54443097</v>
      </c>
      <c r="J6" s="60">
        <v>1095017146.1669199</v>
      </c>
      <c r="K6" s="60">
        <v>1298053967.2629199</v>
      </c>
      <c r="L6" s="60">
        <v>1335756963.8099999</v>
      </c>
      <c r="M6" s="60">
        <v>1353246599.9260001</v>
      </c>
      <c r="N6" s="60">
        <v>1344308282.7713001</v>
      </c>
      <c r="O6" s="60">
        <v>1352635068.94121</v>
      </c>
      <c r="P6" s="60">
        <v>1295468841.1820099</v>
      </c>
    </row>
    <row r="7" spans="1:16" ht="15" customHeight="1" x14ac:dyDescent="0.3">
      <c r="A7" s="22" t="s">
        <v>64</v>
      </c>
      <c r="B7" s="61">
        <v>4</v>
      </c>
      <c r="C7" s="61">
        <v>425274802.43099999</v>
      </c>
      <c r="D7" s="61">
        <v>419355752.120345</v>
      </c>
      <c r="E7" s="61">
        <v>416858315.70014203</v>
      </c>
      <c r="F7" s="61">
        <v>330601161.59770101</v>
      </c>
      <c r="G7" s="61">
        <v>317070201.41416901</v>
      </c>
      <c r="H7" s="61">
        <v>349061312.67291099</v>
      </c>
      <c r="I7" s="61">
        <v>400753968.00442898</v>
      </c>
      <c r="J7" s="61">
        <v>513452354.57217902</v>
      </c>
      <c r="K7" s="61">
        <v>621663207.48740995</v>
      </c>
      <c r="L7" s="61">
        <v>608729201.27999997</v>
      </c>
      <c r="M7" s="61">
        <v>629320070.03600001</v>
      </c>
      <c r="N7" s="61">
        <v>655937839.46200001</v>
      </c>
      <c r="O7" s="61">
        <v>663080290.58121097</v>
      </c>
      <c r="P7" s="61">
        <v>628062794.44539201</v>
      </c>
    </row>
    <row r="8" spans="1:16" ht="15" customHeight="1" x14ac:dyDescent="0.3">
      <c r="A8" s="21" t="s">
        <v>66</v>
      </c>
      <c r="B8" s="60" t="s">
        <v>112</v>
      </c>
      <c r="C8" s="60">
        <v>320902040.940377</v>
      </c>
      <c r="D8" s="60">
        <v>317607837.12886798</v>
      </c>
      <c r="E8" s="60">
        <v>372382442.81873798</v>
      </c>
      <c r="F8" s="60">
        <v>537253067.10571802</v>
      </c>
      <c r="G8" s="60">
        <v>478236271.96517903</v>
      </c>
      <c r="H8" s="60">
        <v>498846882.93685299</v>
      </c>
      <c r="I8" s="60">
        <v>507828708.54000098</v>
      </c>
      <c r="J8" s="60">
        <v>581564790.59474194</v>
      </c>
      <c r="K8" s="60">
        <v>676390759.77551305</v>
      </c>
      <c r="L8" s="60">
        <v>727027762.52999997</v>
      </c>
      <c r="M8" s="60">
        <v>723926528.88999999</v>
      </c>
      <c r="N8" s="60">
        <v>688370442.30929995</v>
      </c>
      <c r="O8" s="60">
        <v>689554780.36000001</v>
      </c>
      <c r="P8" s="60">
        <v>667406045.73661399</v>
      </c>
    </row>
    <row r="9" spans="1:16" ht="15" customHeight="1" x14ac:dyDescent="0.3">
      <c r="A9" s="22" t="s">
        <v>113</v>
      </c>
      <c r="B9" s="61" t="s">
        <v>114</v>
      </c>
      <c r="C9" s="61">
        <v>18986165.918223001</v>
      </c>
      <c r="D9" s="61">
        <v>64385131.296310998</v>
      </c>
      <c r="E9" s="61">
        <v>64519850.496729001</v>
      </c>
      <c r="F9" s="61">
        <v>71154216.643028006</v>
      </c>
      <c r="G9" s="61">
        <v>63858813.605021</v>
      </c>
      <c r="H9" s="61">
        <v>63296871.069109</v>
      </c>
      <c r="I9" s="61">
        <v>300194539.07217801</v>
      </c>
      <c r="J9" s="61">
        <v>360463404.65131599</v>
      </c>
      <c r="K9" s="61">
        <v>443233626.490049</v>
      </c>
      <c r="L9" s="61">
        <v>457824519.260104</v>
      </c>
      <c r="M9" s="61">
        <v>589174176.76921999</v>
      </c>
      <c r="N9" s="61">
        <v>547099463.19597495</v>
      </c>
      <c r="O9" s="61">
        <v>453136312.50660801</v>
      </c>
      <c r="P9" s="61">
        <v>424276991.13033903</v>
      </c>
    </row>
    <row r="10" spans="1:16" ht="15" customHeight="1" x14ac:dyDescent="0.3">
      <c r="A10" s="21" t="s">
        <v>62</v>
      </c>
      <c r="B10" s="60" t="s">
        <v>75</v>
      </c>
      <c r="C10" s="60">
        <v>120180042.534225</v>
      </c>
      <c r="D10" s="60">
        <v>99191308.428507</v>
      </c>
      <c r="E10" s="60">
        <v>67402023.579616994</v>
      </c>
      <c r="F10" s="60">
        <v>101255404.79545601</v>
      </c>
      <c r="G10" s="60">
        <v>76609985.381924003</v>
      </c>
      <c r="H10" s="60">
        <v>71129850.164746001</v>
      </c>
      <c r="I10" s="60">
        <v>67195441.274171993</v>
      </c>
      <c r="J10" s="60">
        <v>68127268.259330004</v>
      </c>
      <c r="K10" s="60">
        <v>66317214.137425996</v>
      </c>
      <c r="L10" s="60">
        <v>51684801.838455997</v>
      </c>
      <c r="M10" s="60">
        <v>38833859.825901002</v>
      </c>
      <c r="N10" s="60">
        <v>25433637.132934</v>
      </c>
      <c r="O10" s="60">
        <v>51678410.143178001</v>
      </c>
      <c r="P10" s="60">
        <v>81642593.904211</v>
      </c>
    </row>
    <row r="11" spans="1:16" ht="15" customHeight="1" x14ac:dyDescent="0.3">
      <c r="A11" s="22" t="s">
        <v>115</v>
      </c>
      <c r="B11" s="61" t="s">
        <v>116</v>
      </c>
      <c r="C11" s="61"/>
      <c r="D11" s="61"/>
      <c r="E11" s="61"/>
      <c r="F11" s="61"/>
      <c r="G11" s="61"/>
      <c r="H11" s="61"/>
      <c r="I11" s="61">
        <v>41681870.042650998</v>
      </c>
      <c r="J11" s="61">
        <v>85921893.517252997</v>
      </c>
      <c r="K11" s="61">
        <v>113446689.72</v>
      </c>
      <c r="L11" s="61">
        <v>113911416.83</v>
      </c>
      <c r="M11" s="61">
        <v>171302540.110302</v>
      </c>
      <c r="N11" s="61">
        <v>146838552.00163999</v>
      </c>
      <c r="O11" s="61">
        <v>126030132.576462</v>
      </c>
      <c r="P11" s="61">
        <v>121446478.324792</v>
      </c>
    </row>
    <row r="12" spans="1:16" ht="15" customHeight="1" x14ac:dyDescent="0.3">
      <c r="A12" s="21" t="s">
        <v>85</v>
      </c>
      <c r="B12" s="60">
        <v>14</v>
      </c>
      <c r="C12" s="60">
        <v>527894552.82862902</v>
      </c>
      <c r="D12" s="60">
        <v>487720330.08056802</v>
      </c>
      <c r="E12" s="60">
        <v>469995332.43238503</v>
      </c>
      <c r="F12" s="60">
        <v>565056813.39393103</v>
      </c>
      <c r="G12" s="60">
        <v>724039489.902578</v>
      </c>
      <c r="H12" s="60">
        <v>698739821.76690602</v>
      </c>
      <c r="I12" s="60">
        <v>741202416.33160603</v>
      </c>
      <c r="J12" s="60">
        <v>850443742.19472396</v>
      </c>
      <c r="K12" s="60">
        <v>817810507.86059904</v>
      </c>
      <c r="L12" s="60">
        <v>716023671.94918704</v>
      </c>
      <c r="M12" s="60">
        <v>697733630.34467304</v>
      </c>
      <c r="N12" s="60">
        <v>597406424.56252599</v>
      </c>
      <c r="O12" s="60">
        <v>645328374.06306195</v>
      </c>
      <c r="P12" s="60">
        <v>699222464.63914299</v>
      </c>
    </row>
    <row r="13" spans="1:16" ht="15" customHeight="1" x14ac:dyDescent="0.3">
      <c r="A13" s="22" t="s">
        <v>117</v>
      </c>
      <c r="B13" s="62" t="s">
        <v>118</v>
      </c>
      <c r="C13" s="61">
        <v>513978166.23614198</v>
      </c>
      <c r="D13" s="61">
        <v>445390440.46643901</v>
      </c>
      <c r="E13" s="61"/>
      <c r="F13" s="61">
        <v>500744398.18393099</v>
      </c>
      <c r="G13" s="61">
        <v>667305710.63114095</v>
      </c>
      <c r="H13" s="61">
        <v>654333393.00110602</v>
      </c>
      <c r="I13" s="61"/>
      <c r="J13" s="61">
        <v>579395352.70905197</v>
      </c>
      <c r="K13" s="61">
        <v>547943016.26492405</v>
      </c>
      <c r="L13" s="61">
        <v>489752131.987477</v>
      </c>
      <c r="M13" s="61">
        <v>379427417.69859302</v>
      </c>
      <c r="N13" s="61">
        <v>336700459.91159099</v>
      </c>
      <c r="O13" s="61">
        <v>416190987.69454902</v>
      </c>
      <c r="P13" s="61">
        <v>450163313.709548</v>
      </c>
    </row>
    <row r="14" spans="1:16" ht="15" customHeight="1" x14ac:dyDescent="0.3">
      <c r="A14" s="21" t="s">
        <v>89</v>
      </c>
      <c r="B14" s="60">
        <v>17</v>
      </c>
      <c r="C14" s="60">
        <v>592015950.82843101</v>
      </c>
      <c r="D14" s="60">
        <v>604835241.67363405</v>
      </c>
      <c r="E14" s="60">
        <v>557838773.59798098</v>
      </c>
      <c r="F14" s="60">
        <v>663649482.21226299</v>
      </c>
      <c r="G14" s="60">
        <v>805162853.70559001</v>
      </c>
      <c r="H14" s="60">
        <v>673426508.46455801</v>
      </c>
      <c r="I14" s="60">
        <v>744785067.33560598</v>
      </c>
      <c r="J14" s="60">
        <v>686188626.63800502</v>
      </c>
      <c r="K14" s="60">
        <v>689006064.86000001</v>
      </c>
      <c r="L14" s="60">
        <v>703155584.97247398</v>
      </c>
      <c r="M14" s="60">
        <v>682884849.89360404</v>
      </c>
      <c r="N14" s="60">
        <v>595846931.26733899</v>
      </c>
      <c r="O14" s="60">
        <v>549842398.16656005</v>
      </c>
      <c r="P14" s="60">
        <v>617702710.99065804</v>
      </c>
    </row>
    <row r="15" spans="1:16" ht="15" customHeight="1" x14ac:dyDescent="0.3">
      <c r="A15" s="22" t="s">
        <v>92</v>
      </c>
      <c r="B15" s="61">
        <v>18</v>
      </c>
      <c r="C15" s="61">
        <v>579711238.55085802</v>
      </c>
      <c r="D15" s="61">
        <v>581294404.76885998</v>
      </c>
      <c r="E15" s="61">
        <v>536641996.30011898</v>
      </c>
      <c r="F15" s="61">
        <v>630210327.00469398</v>
      </c>
      <c r="G15" s="61">
        <v>748974998.93471003</v>
      </c>
      <c r="H15" s="61">
        <v>638097941.67012095</v>
      </c>
      <c r="I15" s="61">
        <v>688497656.99002397</v>
      </c>
      <c r="J15" s="61">
        <v>579281315.998909</v>
      </c>
      <c r="K15" s="61">
        <v>544235777.73485899</v>
      </c>
      <c r="L15" s="61">
        <v>471942353.75794297</v>
      </c>
      <c r="M15" s="61">
        <v>406772476.80376399</v>
      </c>
      <c r="N15" s="61">
        <v>317711639.15648299</v>
      </c>
      <c r="O15" s="61">
        <v>359716384.384193</v>
      </c>
      <c r="P15" s="61">
        <v>383325240.95751703</v>
      </c>
    </row>
    <row r="16" spans="1:16" ht="15" customHeight="1" x14ac:dyDescent="0.3">
      <c r="A16" s="21" t="s">
        <v>119</v>
      </c>
      <c r="B16" s="60" t="s">
        <v>120</v>
      </c>
      <c r="C16" s="60">
        <v>54599351.860705003</v>
      </c>
      <c r="D16" s="60">
        <v>58861923.070689999</v>
      </c>
      <c r="E16" s="60">
        <v>64212098.255243003</v>
      </c>
      <c r="F16" s="60">
        <v>53555742.833746001</v>
      </c>
      <c r="G16" s="60">
        <v>63628321.035999</v>
      </c>
      <c r="H16" s="60">
        <v>57707141.396881998</v>
      </c>
      <c r="I16" s="60">
        <v>72671950.742219999</v>
      </c>
      <c r="J16" s="60">
        <v>92795511.786752999</v>
      </c>
      <c r="K16" s="60">
        <v>101870711.45187899</v>
      </c>
      <c r="L16" s="60">
        <v>109671558.53917</v>
      </c>
      <c r="M16" s="60">
        <v>118289994.417822</v>
      </c>
      <c r="N16" s="60">
        <v>129646694.658269</v>
      </c>
      <c r="O16" s="60">
        <v>128036976.05622999</v>
      </c>
      <c r="P16" s="60">
        <v>115567836.932321</v>
      </c>
    </row>
    <row r="17" spans="1:16" ht="15" customHeight="1" x14ac:dyDescent="0.3">
      <c r="A17" s="22" t="s">
        <v>93</v>
      </c>
      <c r="B17" s="61">
        <v>21</v>
      </c>
      <c r="C17" s="61">
        <v>139015572.07395399</v>
      </c>
      <c r="D17" s="61">
        <v>117630748.66749699</v>
      </c>
      <c r="E17" s="61">
        <v>129906251.342181</v>
      </c>
      <c r="F17" s="61">
        <v>170249538.54429501</v>
      </c>
      <c r="G17" s="61">
        <v>147707889.78929299</v>
      </c>
      <c r="H17" s="61">
        <v>169902215.25582701</v>
      </c>
      <c r="I17" s="61">
        <v>159150092.85194999</v>
      </c>
      <c r="J17" s="61">
        <v>136871835.205017</v>
      </c>
      <c r="K17" s="61">
        <v>172759105.145989</v>
      </c>
      <c r="L17" s="61">
        <v>172639971.043892</v>
      </c>
      <c r="M17" s="61">
        <v>173746530.20449701</v>
      </c>
      <c r="N17" s="61">
        <v>196158178.58849201</v>
      </c>
      <c r="O17" s="61">
        <v>196367344.31102201</v>
      </c>
      <c r="P17" s="61">
        <v>205633446.13128999</v>
      </c>
    </row>
    <row r="18" spans="1:16" ht="15" customHeight="1" x14ac:dyDescent="0.3">
      <c r="A18" s="21" t="s">
        <v>96</v>
      </c>
      <c r="B18" s="60">
        <v>22</v>
      </c>
      <c r="C18" s="60">
        <v>56724708.648737997</v>
      </c>
      <c r="D18" s="60">
        <v>44611158.106122002</v>
      </c>
      <c r="E18" s="60">
        <v>44722577.754169002</v>
      </c>
      <c r="F18" s="60">
        <v>43842165.803657003</v>
      </c>
      <c r="G18" s="60">
        <v>52341675.647382997</v>
      </c>
      <c r="H18" s="60">
        <v>50241741.323143996</v>
      </c>
      <c r="I18" s="60">
        <v>45254466.707566999</v>
      </c>
      <c r="J18" s="60">
        <v>56073230.764270999</v>
      </c>
      <c r="K18" s="60">
        <v>56480304.017213002</v>
      </c>
      <c r="L18" s="60">
        <v>59674185.380000003</v>
      </c>
      <c r="M18" s="60">
        <v>65617545.339998998</v>
      </c>
      <c r="N18" s="60">
        <v>60176038.049999997</v>
      </c>
      <c r="O18" s="60">
        <v>55605405.933499999</v>
      </c>
      <c r="P18" s="60">
        <v>68579566.882699996</v>
      </c>
    </row>
    <row r="19" spans="1:16" ht="15" customHeight="1" x14ac:dyDescent="0.3">
      <c r="A19" s="22" t="s">
        <v>121</v>
      </c>
      <c r="B19" s="61" t="s">
        <v>122</v>
      </c>
      <c r="C19" s="61">
        <v>10128163.877086001</v>
      </c>
      <c r="D19" s="61">
        <v>10103963.172095999</v>
      </c>
      <c r="E19" s="61">
        <v>15110049.839065</v>
      </c>
      <c r="F19" s="61">
        <v>11687794.676898001</v>
      </c>
      <c r="G19" s="61">
        <v>5864260.3907599999</v>
      </c>
      <c r="H19" s="61">
        <v>-5893154.377998</v>
      </c>
      <c r="I19" s="61">
        <v>-11570633.934574001</v>
      </c>
      <c r="J19" s="61">
        <v>9910056.7403960004</v>
      </c>
      <c r="K19" s="61">
        <v>26877112.972222</v>
      </c>
      <c r="L19" s="61">
        <v>28960841.152221002</v>
      </c>
      <c r="M19" s="61">
        <v>30365261.016109001</v>
      </c>
      <c r="N19" s="61">
        <v>30918799.731339</v>
      </c>
      <c r="O19" s="61">
        <v>34763557.975873001</v>
      </c>
      <c r="P19" s="61">
        <v>27271109.408087</v>
      </c>
    </row>
    <row r="20" spans="1:16" ht="15" customHeight="1" x14ac:dyDescent="0.3">
      <c r="A20" s="21" t="s">
        <v>99</v>
      </c>
      <c r="B20" s="60">
        <v>29</v>
      </c>
      <c r="C20" s="60">
        <v>30721377.459139999</v>
      </c>
      <c r="D20" s="60">
        <v>31755772.904996999</v>
      </c>
      <c r="E20" s="60">
        <v>30683017.091019999</v>
      </c>
      <c r="F20" s="60">
        <v>39303347.383160003</v>
      </c>
      <c r="G20" s="60">
        <v>38610936.333875999</v>
      </c>
      <c r="H20" s="60">
        <v>45552077.664379999</v>
      </c>
      <c r="I20" s="60">
        <v>53506275.743418001</v>
      </c>
      <c r="J20" s="60">
        <v>45871304.305593997</v>
      </c>
      <c r="K20" s="60">
        <v>36853439.206217997</v>
      </c>
      <c r="L20" s="60">
        <v>47956886.028081998</v>
      </c>
      <c r="M20" s="60">
        <v>55971067.580078997</v>
      </c>
      <c r="N20" s="60">
        <v>57407840.384032004</v>
      </c>
      <c r="O20" s="60">
        <v>51791100.095666997</v>
      </c>
      <c r="P20" s="60">
        <v>47617306.403071001</v>
      </c>
    </row>
    <row r="21" spans="1:16" ht="15" customHeight="1" x14ac:dyDescent="0.3">
      <c r="A21" s="22" t="s">
        <v>109</v>
      </c>
      <c r="B21" s="61">
        <v>34</v>
      </c>
      <c r="C21" s="61">
        <v>293388054.95157701</v>
      </c>
      <c r="D21" s="61">
        <v>272100294.96506798</v>
      </c>
      <c r="E21" s="61">
        <v>262742028.82613799</v>
      </c>
      <c r="F21" s="61">
        <v>382236396.71851802</v>
      </c>
      <c r="G21" s="61">
        <v>334619917.41377902</v>
      </c>
      <c r="H21" s="61">
        <v>338944009.76885301</v>
      </c>
      <c r="I21" s="61">
        <v>359146271.70620102</v>
      </c>
      <c r="J21" s="61">
        <v>423988824.18654197</v>
      </c>
      <c r="K21" s="61">
        <v>512199347.07351297</v>
      </c>
      <c r="L21" s="61">
        <v>476134328.8707</v>
      </c>
      <c r="M21" s="61">
        <v>464821096.3028</v>
      </c>
      <c r="N21" s="61">
        <v>439564071.45169997</v>
      </c>
      <c r="O21" s="61">
        <v>449890277.69510001</v>
      </c>
      <c r="P21" s="61">
        <v>446818146.33020002</v>
      </c>
    </row>
    <row r="22" spans="1:16" ht="15" customHeight="1" x14ac:dyDescent="0.3">
      <c r="A22" s="17" t="s">
        <v>123</v>
      </c>
    </row>
    <row r="23" spans="1:16" ht="15" customHeight="1" x14ac:dyDescent="0.3"/>
    <row r="24" spans="1:16" ht="15" customHeight="1" x14ac:dyDescent="0.3"/>
    <row r="25" spans="1:16" ht="15" customHeight="1" x14ac:dyDescent="0.3"/>
    <row r="26" spans="1:16" ht="25" customHeight="1" x14ac:dyDescent="0.3">
      <c r="A26" s="103" t="s">
        <v>124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5"/>
    </row>
    <row r="27" spans="1:16" ht="20.149999999999999" customHeight="1" x14ac:dyDescent="0.3">
      <c r="A27" s="18" t="s">
        <v>55</v>
      </c>
      <c r="B27" s="16" t="s">
        <v>53</v>
      </c>
      <c r="C27" s="16">
        <v>2009</v>
      </c>
      <c r="D27" s="16">
        <v>2010</v>
      </c>
      <c r="E27" s="16">
        <v>2011</v>
      </c>
      <c r="F27" s="16">
        <v>2012</v>
      </c>
      <c r="G27" s="16">
        <v>2013</v>
      </c>
      <c r="H27" s="16">
        <v>2014</v>
      </c>
      <c r="I27" s="16">
        <v>2015</v>
      </c>
      <c r="J27" s="16">
        <v>2016</v>
      </c>
      <c r="K27" s="16">
        <v>2017</v>
      </c>
      <c r="L27" s="16">
        <v>2018</v>
      </c>
      <c r="M27" s="16">
        <v>2019</v>
      </c>
      <c r="N27" s="16">
        <v>2020</v>
      </c>
      <c r="O27" s="16">
        <v>2021</v>
      </c>
      <c r="P27" s="16">
        <v>2022</v>
      </c>
    </row>
    <row r="28" spans="1:16" ht="15" customHeight="1" x14ac:dyDescent="0.3">
      <c r="A28" s="107" t="s">
        <v>58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25"/>
    </row>
    <row r="29" spans="1:16" ht="15" customHeight="1" x14ac:dyDescent="0.3">
      <c r="A29" s="13" t="s">
        <v>60</v>
      </c>
      <c r="B29" s="23" t="s">
        <v>61</v>
      </c>
      <c r="C29" s="10">
        <v>746176843.37137699</v>
      </c>
      <c r="D29" s="10">
        <v>736963589.25921297</v>
      </c>
      <c r="E29" s="10">
        <v>789240759.51888001</v>
      </c>
      <c r="F29" s="10">
        <v>867854228.70342004</v>
      </c>
      <c r="G29" s="10">
        <v>795306473.36934805</v>
      </c>
      <c r="H29" s="10">
        <v>847908196.60976398</v>
      </c>
      <c r="I29" s="10">
        <v>908582677.54443097</v>
      </c>
      <c r="J29" s="10">
        <v>1095017146.1669199</v>
      </c>
      <c r="K29" s="10">
        <v>1298053967.2629199</v>
      </c>
      <c r="L29" s="10">
        <v>1335756963.8099999</v>
      </c>
      <c r="M29" s="10">
        <v>1353246599.9260001</v>
      </c>
      <c r="N29" s="10">
        <v>1344308282.7713001</v>
      </c>
      <c r="O29" s="10">
        <v>1352635068.94121</v>
      </c>
      <c r="P29" s="10">
        <v>1295468841.1820099</v>
      </c>
    </row>
    <row r="30" spans="1:16" ht="15" customHeight="1" x14ac:dyDescent="0.3">
      <c r="A30" s="14" t="s">
        <v>62</v>
      </c>
      <c r="B30" s="24" t="s">
        <v>125</v>
      </c>
      <c r="C30" s="12">
        <v>120180042.534225</v>
      </c>
      <c r="D30" s="12">
        <v>99191308.428507</v>
      </c>
      <c r="E30" s="12">
        <v>67402023.579616994</v>
      </c>
      <c r="F30" s="12">
        <v>101255404.79545601</v>
      </c>
      <c r="G30" s="12">
        <v>76609985.381924003</v>
      </c>
      <c r="H30" s="12">
        <v>71129850.164746001</v>
      </c>
      <c r="I30" s="12">
        <v>67195441.274171993</v>
      </c>
      <c r="J30" s="12">
        <v>68127268.259330004</v>
      </c>
      <c r="K30" s="12">
        <v>66317214.137425996</v>
      </c>
      <c r="L30" s="12">
        <v>51684801.838455997</v>
      </c>
      <c r="M30" s="12">
        <v>38833859.825901002</v>
      </c>
      <c r="N30" s="12">
        <v>25433637.132934</v>
      </c>
      <c r="O30" s="12">
        <v>51678410.143178001</v>
      </c>
      <c r="P30" s="12">
        <v>81642593.904211</v>
      </c>
    </row>
    <row r="31" spans="1:16" ht="15" customHeight="1" x14ac:dyDescent="0.3">
      <c r="A31" s="107" t="s">
        <v>65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25"/>
    </row>
    <row r="32" spans="1:16" ht="15" customHeight="1" x14ac:dyDescent="0.3">
      <c r="A32" s="13" t="s">
        <v>67</v>
      </c>
      <c r="B32" s="23" t="s">
        <v>68</v>
      </c>
      <c r="C32" s="10">
        <v>808955562.87116599</v>
      </c>
      <c r="D32" s="10">
        <v>740579932.82987404</v>
      </c>
      <c r="E32" s="10">
        <v>739519276.87499797</v>
      </c>
      <c r="F32" s="10">
        <v>872007607.95878899</v>
      </c>
      <c r="G32" s="10">
        <v>1026328312.709129</v>
      </c>
      <c r="H32" s="10">
        <v>1022142997.4071389</v>
      </c>
      <c r="I32" s="10">
        <v>1071785202.376761</v>
      </c>
      <c r="J32" s="10">
        <v>1182055624.2563591</v>
      </c>
      <c r="K32" s="10">
        <v>1185774067.6818981</v>
      </c>
      <c r="L32" s="10">
        <v>1105966272.940331</v>
      </c>
      <c r="M32" s="10">
        <v>1111358767.8870699</v>
      </c>
      <c r="N32" s="10">
        <v>1040795176.243319</v>
      </c>
      <c r="O32" s="10">
        <v>1077129200.459481</v>
      </c>
      <c r="P32" s="10">
        <v>1136620620.9885249</v>
      </c>
    </row>
    <row r="33" spans="1:16" ht="15" customHeight="1" x14ac:dyDescent="0.3">
      <c r="A33" s="14" t="s">
        <v>70</v>
      </c>
      <c r="B33" s="24" t="s">
        <v>126</v>
      </c>
      <c r="C33" s="111"/>
      <c r="D33" s="111"/>
      <c r="E33" s="111"/>
      <c r="F33" s="111"/>
      <c r="G33" s="111"/>
      <c r="H33" s="111"/>
      <c r="I33" s="111"/>
      <c r="J33" s="12">
        <v>3493121.6483910084</v>
      </c>
      <c r="K33" s="12">
        <v>59919445.174373984</v>
      </c>
      <c r="L33" s="12">
        <v>117641562.46839398</v>
      </c>
      <c r="M33" s="12">
        <v>99565424.012838006</v>
      </c>
      <c r="N33" s="12">
        <v>139554946.54339999</v>
      </c>
      <c r="O33" s="12">
        <v>97968793.56163305</v>
      </c>
      <c r="P33" s="12">
        <v>53771361.875952005</v>
      </c>
    </row>
    <row r="34" spans="1:16" ht="15" customHeight="1" x14ac:dyDescent="0.3">
      <c r="A34" s="13" t="s">
        <v>121</v>
      </c>
      <c r="B34" s="23" t="s">
        <v>127</v>
      </c>
      <c r="C34" s="10">
        <v>10128163.877086001</v>
      </c>
      <c r="D34" s="10">
        <v>10103963.172095999</v>
      </c>
      <c r="E34" s="10">
        <v>15110049.839065</v>
      </c>
      <c r="F34" s="10">
        <v>11687794.676898001</v>
      </c>
      <c r="G34" s="10">
        <v>5864260.3907599999</v>
      </c>
      <c r="H34" s="10">
        <v>-5893154.377998</v>
      </c>
      <c r="I34" s="10">
        <v>-11570633.934574001</v>
      </c>
      <c r="J34" s="10">
        <v>9910056.7403960004</v>
      </c>
      <c r="K34" s="10">
        <v>26877112.972222</v>
      </c>
      <c r="L34" s="10">
        <v>28960841.152221002</v>
      </c>
      <c r="M34" s="10">
        <v>30365261.016109001</v>
      </c>
      <c r="N34" s="10">
        <v>30918799.731339</v>
      </c>
      <c r="O34" s="10">
        <v>34763557.975873001</v>
      </c>
      <c r="P34" s="10">
        <v>27271109.408087</v>
      </c>
    </row>
    <row r="35" spans="1:16" ht="15" customHeight="1" x14ac:dyDescent="0.3">
      <c r="A35" s="107" t="s">
        <v>79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25"/>
    </row>
    <row r="36" spans="1:16" ht="15" customHeight="1" x14ac:dyDescent="0.3">
      <c r="A36" s="13" t="s">
        <v>79</v>
      </c>
      <c r="B36" s="10"/>
      <c r="C36" s="112"/>
      <c r="D36" s="112"/>
      <c r="E36" s="112"/>
      <c r="F36" s="112"/>
      <c r="G36" s="112"/>
      <c r="H36" s="112"/>
      <c r="I36" s="112"/>
      <c r="J36" s="10">
        <v>-32314388.218896151</v>
      </c>
      <c r="K36" s="10">
        <v>91800555.571851492</v>
      </c>
      <c r="L36" s="10">
        <v>134873089.08750987</v>
      </c>
      <c r="M36" s="10">
        <v>150791006.83588409</v>
      </c>
      <c r="N36" s="10">
        <v>158472997.38617611</v>
      </c>
      <c r="O36" s="10">
        <v>194451927.08740091</v>
      </c>
      <c r="P36" s="10">
        <v>159448342.81365705</v>
      </c>
    </row>
    <row r="37" spans="1:16" ht="15" customHeight="1" x14ac:dyDescent="0.3"/>
    <row r="40" spans="1:16" ht="14.25" customHeight="1" x14ac:dyDescent="0.3"/>
    <row r="41" spans="1:16" ht="25" customHeight="1" x14ac:dyDescent="0.3">
      <c r="A41" s="106" t="s">
        <v>128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</row>
    <row r="42" spans="1:16" ht="20.149999999999999" customHeight="1" x14ac:dyDescent="0.3">
      <c r="A42" s="18" t="s">
        <v>55</v>
      </c>
      <c r="B42" s="16" t="s">
        <v>53</v>
      </c>
      <c r="C42" s="16">
        <v>2009</v>
      </c>
      <c r="D42" s="16">
        <v>2010</v>
      </c>
      <c r="E42" s="16">
        <v>2011</v>
      </c>
      <c r="F42" s="16">
        <v>2012</v>
      </c>
      <c r="G42" s="16">
        <v>2013</v>
      </c>
      <c r="H42" s="16">
        <v>2014</v>
      </c>
      <c r="I42" s="16">
        <v>2015</v>
      </c>
      <c r="J42" s="16">
        <v>2016</v>
      </c>
      <c r="K42" s="16">
        <v>2017</v>
      </c>
      <c r="L42" s="16">
        <v>2018</v>
      </c>
      <c r="M42" s="16">
        <v>2019</v>
      </c>
      <c r="N42" s="16">
        <v>2020</v>
      </c>
      <c r="O42" s="16">
        <v>2021</v>
      </c>
      <c r="P42" s="16">
        <v>2022</v>
      </c>
    </row>
    <row r="43" spans="1:16" ht="15" customHeight="1" x14ac:dyDescent="0.3">
      <c r="A43" s="107" t="s">
        <v>65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25"/>
    </row>
    <row r="44" spans="1:16" ht="15" customHeight="1" x14ac:dyDescent="0.3">
      <c r="A44" s="13" t="s">
        <v>85</v>
      </c>
      <c r="B44" s="23" t="s">
        <v>88</v>
      </c>
      <c r="C44" s="10">
        <v>527894552.82862902</v>
      </c>
      <c r="D44" s="10">
        <v>487720330.08056802</v>
      </c>
      <c r="E44" s="10">
        <v>469995332.43238503</v>
      </c>
      <c r="F44" s="10">
        <v>565056813.39393103</v>
      </c>
      <c r="G44" s="10">
        <v>724039489.902578</v>
      </c>
      <c r="H44" s="10">
        <v>698739821.76690602</v>
      </c>
      <c r="I44" s="10">
        <v>741202416.33160603</v>
      </c>
      <c r="J44" s="10">
        <v>850443742.19472396</v>
      </c>
      <c r="K44" s="10">
        <v>817810507.86059904</v>
      </c>
      <c r="L44" s="10">
        <v>716023671.94918704</v>
      </c>
      <c r="M44" s="10">
        <v>697733630.34467304</v>
      </c>
      <c r="N44" s="10">
        <v>597406424.56252599</v>
      </c>
      <c r="O44" s="10">
        <v>645328374.06306195</v>
      </c>
      <c r="P44" s="10">
        <v>699222464.63914299</v>
      </c>
    </row>
    <row r="45" spans="1:16" ht="15" customHeight="1" x14ac:dyDescent="0.3">
      <c r="A45" s="14" t="s">
        <v>96</v>
      </c>
      <c r="B45" s="24" t="s">
        <v>97</v>
      </c>
      <c r="C45" s="12">
        <v>56724708.648737997</v>
      </c>
      <c r="D45" s="12">
        <v>44611158.106122002</v>
      </c>
      <c r="E45" s="12">
        <v>44722577.754169002</v>
      </c>
      <c r="F45" s="12">
        <v>43842165.803657003</v>
      </c>
      <c r="G45" s="12">
        <v>52341675.647382997</v>
      </c>
      <c r="H45" s="12">
        <v>50241741.323143996</v>
      </c>
      <c r="I45" s="12">
        <v>45254466.707566999</v>
      </c>
      <c r="J45" s="12">
        <v>56073230.764270999</v>
      </c>
      <c r="K45" s="12">
        <v>56480304.017213002</v>
      </c>
      <c r="L45" s="12">
        <v>59674185.380000003</v>
      </c>
      <c r="M45" s="12">
        <v>65617545.339998998</v>
      </c>
      <c r="N45" s="12">
        <v>60176038.049999997</v>
      </c>
      <c r="O45" s="12">
        <v>55605405.933499999</v>
      </c>
      <c r="P45" s="12">
        <v>68579566.882699996</v>
      </c>
    </row>
    <row r="46" spans="1:16" ht="15" customHeight="1" x14ac:dyDescent="0.3">
      <c r="A46" s="13" t="s">
        <v>99</v>
      </c>
      <c r="B46" s="23" t="s">
        <v>100</v>
      </c>
      <c r="C46" s="10">
        <v>30721377.459139999</v>
      </c>
      <c r="D46" s="10">
        <v>31755772.904996999</v>
      </c>
      <c r="E46" s="10">
        <v>30683017.091019999</v>
      </c>
      <c r="F46" s="10">
        <v>39303347.383160003</v>
      </c>
      <c r="G46" s="10">
        <v>38610936.333875999</v>
      </c>
      <c r="H46" s="10">
        <v>45552077.664379999</v>
      </c>
      <c r="I46" s="10">
        <v>53506275.743418001</v>
      </c>
      <c r="J46" s="10">
        <v>45871304.305593997</v>
      </c>
      <c r="K46" s="10">
        <v>36853439.206217997</v>
      </c>
      <c r="L46" s="10">
        <v>47956886.028081998</v>
      </c>
      <c r="M46" s="10">
        <v>55971067.580078997</v>
      </c>
      <c r="N46" s="10">
        <v>57407840.384032004</v>
      </c>
      <c r="O46" s="10">
        <v>51791100.095666997</v>
      </c>
      <c r="P46" s="10">
        <v>47617306.403071001</v>
      </c>
    </row>
    <row r="47" spans="1:16" ht="15" customHeight="1" x14ac:dyDescent="0.3">
      <c r="A47" s="14" t="s">
        <v>93</v>
      </c>
      <c r="B47" s="24" t="s">
        <v>94</v>
      </c>
      <c r="C47" s="12">
        <v>139015572.07395399</v>
      </c>
      <c r="D47" s="12">
        <v>117630748.66749699</v>
      </c>
      <c r="E47" s="12">
        <v>129906251.342181</v>
      </c>
      <c r="F47" s="12">
        <v>170249538.54429501</v>
      </c>
      <c r="G47" s="12">
        <v>147707889.78929299</v>
      </c>
      <c r="H47" s="12">
        <v>169902215.25582701</v>
      </c>
      <c r="I47" s="12">
        <v>159150092.85194999</v>
      </c>
      <c r="J47" s="12">
        <v>136871835.205017</v>
      </c>
      <c r="K47" s="12">
        <v>172759105.145989</v>
      </c>
      <c r="L47" s="12">
        <v>172639971.043892</v>
      </c>
      <c r="M47" s="12">
        <v>173746530.20449701</v>
      </c>
      <c r="N47" s="12">
        <v>196158178.58849201</v>
      </c>
      <c r="O47" s="12">
        <v>196367344.31102201</v>
      </c>
      <c r="P47" s="12">
        <v>205633446.13128999</v>
      </c>
    </row>
    <row r="48" spans="1:16" ht="15" customHeight="1" x14ac:dyDescent="0.3">
      <c r="A48" s="13" t="s">
        <v>90</v>
      </c>
      <c r="B48" s="23" t="s">
        <v>91</v>
      </c>
      <c r="C48" s="10">
        <v>54599351.860705003</v>
      </c>
      <c r="D48" s="10">
        <v>58861923.070689999</v>
      </c>
      <c r="E48" s="10">
        <v>64212098.255243003</v>
      </c>
      <c r="F48" s="10">
        <v>53555742.833746001</v>
      </c>
      <c r="G48" s="10">
        <v>63628321.035999</v>
      </c>
      <c r="H48" s="10">
        <v>57707141.396881998</v>
      </c>
      <c r="I48" s="10">
        <v>72671950.742219999</v>
      </c>
      <c r="J48" s="10">
        <v>92795511.786752999</v>
      </c>
      <c r="K48" s="10">
        <v>101870711.45187899</v>
      </c>
      <c r="L48" s="10">
        <v>109671558.53917</v>
      </c>
      <c r="M48" s="10">
        <v>118289994.417822</v>
      </c>
      <c r="N48" s="10">
        <v>129646694.658269</v>
      </c>
      <c r="O48" s="10">
        <v>128036976.05622999</v>
      </c>
      <c r="P48" s="10">
        <v>115567836.932321</v>
      </c>
    </row>
    <row r="49" spans="1:16" ht="15" customHeight="1" x14ac:dyDescent="0.3">
      <c r="A49" s="107" t="s">
        <v>101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25"/>
    </row>
    <row r="50" spans="1:16" ht="15" customHeight="1" x14ac:dyDescent="0.3">
      <c r="A50" s="13" t="s">
        <v>129</v>
      </c>
      <c r="B50" s="23" t="s">
        <v>102</v>
      </c>
      <c r="C50" s="46">
        <v>808955562.87116599</v>
      </c>
      <c r="D50" s="46">
        <v>740579932.82987416</v>
      </c>
      <c r="E50" s="46">
        <v>739519276.87499809</v>
      </c>
      <c r="F50" s="46">
        <v>872007607.95878911</v>
      </c>
      <c r="G50" s="46">
        <v>1026328312.7091291</v>
      </c>
      <c r="H50" s="46">
        <v>1022142997.4071391</v>
      </c>
      <c r="I50" s="46">
        <v>1071785202.3767611</v>
      </c>
      <c r="J50" s="46">
        <v>1182055624.2563589</v>
      </c>
      <c r="K50" s="46">
        <v>1185774067.6818981</v>
      </c>
      <c r="L50" s="46">
        <v>1105966272.940331</v>
      </c>
      <c r="M50" s="46">
        <v>1111358767.8870699</v>
      </c>
      <c r="N50" s="46">
        <v>1040795176.243319</v>
      </c>
      <c r="O50" s="46">
        <v>1077129200.459481</v>
      </c>
      <c r="P50" s="46">
        <v>1136620620.9885249</v>
      </c>
    </row>
    <row r="51" spans="1:16" ht="15" customHeight="1" x14ac:dyDescent="0.3"/>
    <row r="53" spans="1:16" x14ac:dyDescent="0.3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6" x14ac:dyDescent="0.3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6" ht="14.25" customHeight="1" x14ac:dyDescent="0.3">
      <c r="B55" s="5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6" x14ac:dyDescent="0.3">
      <c r="B56" s="5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6" x14ac:dyDescent="0.3">
      <c r="B57" s="5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6" x14ac:dyDescent="0.3">
      <c r="B58" s="5"/>
    </row>
    <row r="59" spans="1:16" x14ac:dyDescent="0.3">
      <c r="B59" s="5"/>
    </row>
    <row r="60" spans="1:16" x14ac:dyDescent="0.3">
      <c r="B60" s="5"/>
    </row>
    <row r="61" spans="1:16" x14ac:dyDescent="0.3">
      <c r="B61" s="5"/>
    </row>
    <row r="62" spans="1:16" x14ac:dyDescent="0.3">
      <c r="B62" s="5"/>
    </row>
    <row r="63" spans="1:16" x14ac:dyDescent="0.3">
      <c r="B63" s="5"/>
    </row>
    <row r="64" spans="1:16" x14ac:dyDescent="0.3">
      <c r="B64" s="5"/>
    </row>
    <row r="65" spans="2:15" x14ac:dyDescent="0.3">
      <c r="B65" s="5"/>
    </row>
    <row r="66" spans="2:15" x14ac:dyDescent="0.3">
      <c r="B66" s="5"/>
    </row>
    <row r="67" spans="2:15" x14ac:dyDescent="0.3">
      <c r="B67" s="5"/>
    </row>
    <row r="68" spans="2:15" x14ac:dyDescent="0.3">
      <c r="B68" s="5"/>
    </row>
    <row r="69" spans="2:15" x14ac:dyDescent="0.3">
      <c r="B69" s="5"/>
    </row>
    <row r="70" spans="2:15" x14ac:dyDescent="0.3">
      <c r="B70" s="5"/>
    </row>
    <row r="71" spans="2:15" x14ac:dyDescent="0.3">
      <c r="B71" s="5"/>
    </row>
    <row r="72" spans="2:15" x14ac:dyDescent="0.3">
      <c r="B72" s="5"/>
    </row>
    <row r="73" spans="2:15" x14ac:dyDescent="0.3">
      <c r="B73" s="5"/>
    </row>
    <row r="75" spans="2:15" x14ac:dyDescent="0.3">
      <c r="B75" s="5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2:15" x14ac:dyDescent="0.3">
      <c r="B76" s="5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2:15" x14ac:dyDescent="0.3">
      <c r="B77" s="5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2:15" x14ac:dyDescent="0.3">
      <c r="B78" s="5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2:15" x14ac:dyDescent="0.3">
      <c r="B79" s="5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2:15" x14ac:dyDescent="0.3">
      <c r="B80" s="5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2:15" x14ac:dyDescent="0.3">
      <c r="B81" s="5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2:15" x14ac:dyDescent="0.3">
      <c r="B82" s="5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2:15" x14ac:dyDescent="0.3">
      <c r="B83" s="5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2:15" x14ac:dyDescent="0.3">
      <c r="B84" s="5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2:15" x14ac:dyDescent="0.3">
      <c r="B85" s="5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2:15" x14ac:dyDescent="0.3">
      <c r="B86" s="5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2:15" x14ac:dyDescent="0.3">
      <c r="B87" s="5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2:15" x14ac:dyDescent="0.3">
      <c r="B88" s="5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2:15" x14ac:dyDescent="0.3">
      <c r="B89" s="5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2:15" x14ac:dyDescent="0.3">
      <c r="B90" s="5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2:15" x14ac:dyDescent="0.3">
      <c r="B91" s="5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</sheetData>
  <mergeCells count="10">
    <mergeCell ref="A2:P2"/>
    <mergeCell ref="A26:P26"/>
    <mergeCell ref="A41:P41"/>
    <mergeCell ref="A43:O43"/>
    <mergeCell ref="A49:O49"/>
    <mergeCell ref="A35:O35"/>
    <mergeCell ref="A31:O31"/>
    <mergeCell ref="A28:O28"/>
    <mergeCell ref="C33:I33"/>
    <mergeCell ref="C36:I36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2:O60"/>
  <sheetViews>
    <sheetView workbookViewId="0">
      <selection activeCell="C20" sqref="C20"/>
    </sheetView>
  </sheetViews>
  <sheetFormatPr defaultRowHeight="14" x14ac:dyDescent="0.3"/>
  <cols>
    <col min="1" max="1" width="35" customWidth="1"/>
    <col min="2" max="4" width="10.84375" customWidth="1"/>
    <col min="5" max="13" width="10.765625" customWidth="1"/>
    <col min="14" max="15" width="11.3046875" customWidth="1"/>
    <col min="16" max="16" width="12.3046875" customWidth="1"/>
  </cols>
  <sheetData>
    <row r="2" spans="1:15" ht="25" customHeight="1" x14ac:dyDescent="0.3">
      <c r="A2" s="106" t="s">
        <v>130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 ht="20.149999999999999" customHeight="1" x14ac:dyDescent="0.3">
      <c r="A3" s="18" t="s">
        <v>131</v>
      </c>
      <c r="B3" s="18">
        <v>2009</v>
      </c>
      <c r="C3" s="18">
        <v>2010</v>
      </c>
      <c r="D3" s="18">
        <v>2011</v>
      </c>
      <c r="E3" s="18">
        <v>2012</v>
      </c>
      <c r="F3" s="18">
        <v>2013</v>
      </c>
      <c r="G3" s="18">
        <v>2014</v>
      </c>
      <c r="H3" s="18">
        <v>2015</v>
      </c>
      <c r="I3" s="18">
        <v>2016</v>
      </c>
      <c r="J3" s="18">
        <v>2017</v>
      </c>
      <c r="K3" s="18">
        <v>2018</v>
      </c>
      <c r="L3" s="18">
        <v>2019</v>
      </c>
      <c r="M3" s="18">
        <v>2020</v>
      </c>
      <c r="N3" s="18">
        <v>2021</v>
      </c>
      <c r="O3" s="18">
        <v>2022</v>
      </c>
    </row>
    <row r="4" spans="1:15" ht="15" customHeight="1" x14ac:dyDescent="0.3">
      <c r="A4" s="88" t="s">
        <v>132</v>
      </c>
      <c r="B4" s="29">
        <v>320902040.940377</v>
      </c>
      <c r="C4" s="29">
        <v>317607837.12886798</v>
      </c>
      <c r="D4" s="29">
        <v>372382442.81873798</v>
      </c>
      <c r="E4" s="29">
        <v>537253067.10571802</v>
      </c>
      <c r="F4" s="29">
        <v>478236271.96517903</v>
      </c>
      <c r="G4" s="29">
        <v>498846882.93685299</v>
      </c>
      <c r="H4" s="29">
        <v>507828708.54000098</v>
      </c>
      <c r="I4" s="29">
        <v>581564790.59474194</v>
      </c>
      <c r="J4" s="29">
        <v>676390759.77551305</v>
      </c>
      <c r="K4" s="29"/>
      <c r="L4" s="29"/>
      <c r="M4" s="29"/>
      <c r="N4" s="29"/>
      <c r="O4" s="29"/>
    </row>
    <row r="5" spans="1:15" ht="15" customHeight="1" x14ac:dyDescent="0.3">
      <c r="A5" s="14" t="s">
        <v>133</v>
      </c>
      <c r="B5" s="31"/>
      <c r="C5" s="31"/>
      <c r="D5" s="31"/>
      <c r="E5" s="31"/>
      <c r="F5" s="31"/>
      <c r="G5" s="31"/>
      <c r="H5" s="31"/>
      <c r="I5" s="31"/>
      <c r="J5" s="31"/>
      <c r="K5" s="31">
        <v>476134328.8707</v>
      </c>
      <c r="L5" s="31">
        <v>464821096.3028</v>
      </c>
      <c r="M5" s="31">
        <v>439564071.45169997</v>
      </c>
      <c r="N5" s="31">
        <v>449890277.69510001</v>
      </c>
      <c r="O5" s="31">
        <v>446818146.33020002</v>
      </c>
    </row>
    <row r="6" spans="1:15" ht="15" customHeight="1" x14ac:dyDescent="0.3">
      <c r="A6" s="88" t="s">
        <v>134</v>
      </c>
      <c r="B6" s="29"/>
      <c r="C6" s="29"/>
      <c r="D6" s="29"/>
      <c r="E6" s="29"/>
      <c r="F6" s="29"/>
      <c r="G6" s="29"/>
      <c r="H6" s="29"/>
      <c r="I6" s="29"/>
      <c r="J6" s="29"/>
      <c r="K6" s="29">
        <v>250893433.6593</v>
      </c>
      <c r="L6" s="29">
        <v>259105432.58719999</v>
      </c>
      <c r="M6" s="29">
        <v>248806370.8576</v>
      </c>
      <c r="N6" s="29">
        <v>239664502.6649</v>
      </c>
      <c r="O6" s="29">
        <v>220587899.406414</v>
      </c>
    </row>
    <row r="7" spans="1:15" ht="15" customHeight="1" x14ac:dyDescent="0.3">
      <c r="A7" s="14" t="s">
        <v>135</v>
      </c>
      <c r="B7" s="31">
        <v>243149673.43099999</v>
      </c>
      <c r="C7" s="31">
        <v>255696679.120345</v>
      </c>
      <c r="D7" s="31">
        <v>259310725.700142</v>
      </c>
      <c r="E7" s="31">
        <v>330601161.59770101</v>
      </c>
      <c r="F7" s="31">
        <v>317070201.41416901</v>
      </c>
      <c r="G7" s="31">
        <v>349061312.67291099</v>
      </c>
      <c r="H7" s="31">
        <v>400753968.00442898</v>
      </c>
      <c r="I7" s="31">
        <v>513452354.57217902</v>
      </c>
      <c r="J7" s="31">
        <v>621663207.48740995</v>
      </c>
      <c r="K7" s="31">
        <v>608729201.27999997</v>
      </c>
      <c r="L7" s="31">
        <v>629320070.03600001</v>
      </c>
      <c r="M7" s="31">
        <v>655937839.46200001</v>
      </c>
      <c r="N7" s="31">
        <v>663080290.58121097</v>
      </c>
      <c r="O7" s="31">
        <v>628062794.44539201</v>
      </c>
    </row>
    <row r="8" spans="1:15" x14ac:dyDescent="0.3">
      <c r="A8" s="17" t="s">
        <v>123</v>
      </c>
      <c r="B8" s="17"/>
      <c r="C8" s="17"/>
      <c r="D8" s="17"/>
    </row>
    <row r="10" spans="1:15" x14ac:dyDescent="0.3"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3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pans="1:15" x14ac:dyDescent="0.3">
      <c r="E12" s="1"/>
      <c r="F12" s="1"/>
      <c r="G12" s="1"/>
      <c r="H12" s="1"/>
      <c r="I12" s="1"/>
      <c r="J12" s="1"/>
    </row>
    <row r="13" spans="1:15" x14ac:dyDescent="0.3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</row>
    <row r="14" spans="1:15" x14ac:dyDescent="0.3"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</row>
    <row r="17" spans="1:15" x14ac:dyDescent="0.3">
      <c r="E17" s="1"/>
      <c r="F17" s="1"/>
      <c r="G17" s="1"/>
      <c r="H17" s="1"/>
      <c r="I17" s="1"/>
    </row>
    <row r="21" spans="1:15" x14ac:dyDescent="0.3">
      <c r="K21" s="1"/>
      <c r="L21" s="1"/>
      <c r="M21" s="1"/>
      <c r="N21" s="1"/>
      <c r="O21" s="1"/>
    </row>
    <row r="24" spans="1:15" x14ac:dyDescent="0.3">
      <c r="K24" s="1"/>
      <c r="L24" s="1"/>
      <c r="M24" s="1"/>
      <c r="N24" s="1"/>
      <c r="O24" s="1"/>
    </row>
    <row r="26" spans="1:15" x14ac:dyDescent="0.3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spans="1:15" x14ac:dyDescent="0.3">
      <c r="A27" s="1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</row>
    <row r="28" spans="1:15" x14ac:dyDescent="0.3">
      <c r="A28" s="1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</row>
    <row r="29" spans="1:15" x14ac:dyDescent="0.3">
      <c r="A29" s="1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</row>
    <row r="30" spans="1:15" x14ac:dyDescent="0.3">
      <c r="A30" s="1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</row>
    <row r="31" spans="1:15" x14ac:dyDescent="0.3">
      <c r="A31" s="17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</row>
    <row r="32" spans="1:15" x14ac:dyDescent="0.3">
      <c r="A32" s="17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</row>
    <row r="33" spans="1:15" x14ac:dyDescent="0.3">
      <c r="A33" s="1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3">
      <c r="A34" s="17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</row>
    <row r="35" spans="1:15" x14ac:dyDescent="0.3">
      <c r="A35" s="1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</row>
    <row r="36" spans="1:15" x14ac:dyDescent="0.3">
      <c r="A36" s="17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</row>
    <row r="37" spans="1:15" x14ac:dyDescent="0.3">
      <c r="A37" s="1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</row>
    <row r="38" spans="1:15" x14ac:dyDescent="0.3">
      <c r="A38" s="17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</row>
    <row r="39" spans="1:15" x14ac:dyDescent="0.3">
      <c r="A39" s="17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</row>
    <row r="40" spans="1:15" x14ac:dyDescent="0.3">
      <c r="A40" s="17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</row>
    <row r="41" spans="1:15" x14ac:dyDescent="0.3">
      <c r="A41" s="17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</row>
    <row r="42" spans="1:15" x14ac:dyDescent="0.3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x14ac:dyDescent="0.3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</row>
    <row r="44" spans="1:15" x14ac:dyDescent="0.3">
      <c r="A44" s="17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</row>
    <row r="45" spans="1:15" x14ac:dyDescent="0.3">
      <c r="A45" s="17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</row>
    <row r="46" spans="1:15" x14ac:dyDescent="0.3">
      <c r="A46" s="1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</row>
    <row r="47" spans="1:15" x14ac:dyDescent="0.3">
      <c r="A47" s="1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</row>
    <row r="48" spans="1:15" x14ac:dyDescent="0.3">
      <c r="A48" s="17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</row>
    <row r="49" spans="1:15" x14ac:dyDescent="0.3">
      <c r="A49" s="1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</row>
    <row r="50" spans="1:15" x14ac:dyDescent="0.3">
      <c r="A50" s="17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</row>
    <row r="51" spans="1:15" x14ac:dyDescent="0.3">
      <c r="A51" s="17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</row>
    <row r="52" spans="1:15" x14ac:dyDescent="0.3">
      <c r="A52" s="17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</row>
    <row r="53" spans="1:15" x14ac:dyDescent="0.3">
      <c r="A53" s="17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</row>
    <row r="54" spans="1:15" x14ac:dyDescent="0.3">
      <c r="A54" s="17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</row>
    <row r="55" spans="1:15" x14ac:dyDescent="0.3">
      <c r="A55" s="17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</row>
    <row r="56" spans="1:15" x14ac:dyDescent="0.3">
      <c r="A56" s="17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</row>
    <row r="57" spans="1:15" x14ac:dyDescent="0.3">
      <c r="A57" s="17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</row>
    <row r="58" spans="1:15" x14ac:dyDescent="0.3">
      <c r="A58" s="17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</row>
    <row r="59" spans="1:15" x14ac:dyDescent="0.3">
      <c r="A59" s="17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</row>
    <row r="60" spans="1:15" x14ac:dyDescent="0.3">
      <c r="A60" s="17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</row>
  </sheetData>
  <mergeCells count="1">
    <mergeCell ref="A2:O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2:H18"/>
  <sheetViews>
    <sheetView workbookViewId="0"/>
  </sheetViews>
  <sheetFormatPr defaultRowHeight="14" x14ac:dyDescent="0.3"/>
  <cols>
    <col min="1" max="1" width="42.4609375" customWidth="1"/>
    <col min="2" max="8" width="12.23046875" customWidth="1"/>
  </cols>
  <sheetData>
    <row r="2" spans="1:8" ht="25" customHeight="1" x14ac:dyDescent="0.3">
      <c r="A2" s="106" t="s">
        <v>136</v>
      </c>
      <c r="B2" s="106"/>
      <c r="C2" s="106"/>
      <c r="D2" s="106"/>
      <c r="E2" s="106"/>
      <c r="F2" s="106"/>
      <c r="G2" s="106"/>
      <c r="H2" s="106"/>
    </row>
    <row r="3" spans="1:8" ht="20.149999999999999" customHeight="1" x14ac:dyDescent="0.3">
      <c r="A3" s="18" t="s">
        <v>131</v>
      </c>
      <c r="B3" s="18">
        <v>2016</v>
      </c>
      <c r="C3" s="18">
        <v>2017</v>
      </c>
      <c r="D3" s="18">
        <v>2018</v>
      </c>
      <c r="E3" s="18">
        <v>2019</v>
      </c>
      <c r="F3" s="18">
        <v>2020</v>
      </c>
      <c r="G3" s="18">
        <v>2021</v>
      </c>
      <c r="H3" s="18">
        <v>2022</v>
      </c>
    </row>
    <row r="4" spans="1:8" ht="15" customHeight="1" x14ac:dyDescent="0.3">
      <c r="A4" s="13" t="s">
        <v>137</v>
      </c>
      <c r="B4" s="10">
        <v>71864726.986753002</v>
      </c>
      <c r="C4" s="10">
        <v>78255531.990409002</v>
      </c>
      <c r="D4" s="10">
        <v>77119692.653560996</v>
      </c>
      <c r="E4" s="10">
        <v>79663934.008221</v>
      </c>
      <c r="F4" s="10">
        <v>79791344.444860995</v>
      </c>
      <c r="G4" s="10">
        <v>79740063.704224005</v>
      </c>
      <c r="H4" s="10">
        <v>73333294.031632006</v>
      </c>
    </row>
    <row r="5" spans="1:8" ht="15" customHeight="1" x14ac:dyDescent="0.3">
      <c r="A5" s="14" t="s">
        <v>138</v>
      </c>
      <c r="B5" s="12">
        <v>8681191.8000000007</v>
      </c>
      <c r="C5" s="12">
        <v>11963364.67</v>
      </c>
      <c r="D5" s="12">
        <v>12275114.779999999</v>
      </c>
      <c r="E5" s="12">
        <v>11225912.3156</v>
      </c>
      <c r="F5" s="12">
        <v>13402750.854</v>
      </c>
      <c r="G5" s="12">
        <v>13014678.6316</v>
      </c>
      <c r="H5" s="12">
        <v>11889680.864</v>
      </c>
    </row>
    <row r="6" spans="1:8" ht="15" customHeight="1" x14ac:dyDescent="0.3">
      <c r="A6" s="13" t="s">
        <v>64</v>
      </c>
      <c r="B6" s="10">
        <v>513452354.57217902</v>
      </c>
      <c r="C6" s="10">
        <v>621663207.48740995</v>
      </c>
      <c r="D6" s="10">
        <v>608729201.27999997</v>
      </c>
      <c r="E6" s="10">
        <v>615367749.02999997</v>
      </c>
      <c r="F6" s="10">
        <v>594391189.39119995</v>
      </c>
      <c r="G6" s="10">
        <v>602385737.72000003</v>
      </c>
      <c r="H6" s="10">
        <v>582969305.85779095</v>
      </c>
    </row>
    <row r="7" spans="1:8" x14ac:dyDescent="0.3">
      <c r="A7" s="17" t="s">
        <v>123</v>
      </c>
    </row>
    <row r="9" spans="1:8" x14ac:dyDescent="0.3">
      <c r="B9" s="80"/>
      <c r="C9" s="80"/>
      <c r="D9" s="80"/>
      <c r="E9" s="80"/>
      <c r="F9" s="80"/>
      <c r="G9" s="80"/>
      <c r="H9" s="80"/>
    </row>
    <row r="10" spans="1:8" x14ac:dyDescent="0.3">
      <c r="B10" s="80"/>
      <c r="C10" s="80"/>
      <c r="D10" s="80"/>
      <c r="E10" s="80"/>
      <c r="F10" s="80"/>
      <c r="G10" s="80"/>
      <c r="H10" s="80"/>
    </row>
    <row r="11" spans="1:8" x14ac:dyDescent="0.3">
      <c r="B11" s="1"/>
      <c r="C11" s="1"/>
      <c r="D11" s="1"/>
    </row>
    <row r="12" spans="1:8" x14ac:dyDescent="0.3">
      <c r="B12" s="1"/>
      <c r="C12" s="1"/>
      <c r="D12" s="1"/>
    </row>
    <row r="15" spans="1:8" x14ac:dyDescent="0.3">
      <c r="B15" s="59"/>
      <c r="C15" s="59"/>
      <c r="D15" s="59"/>
    </row>
    <row r="16" spans="1:8" x14ac:dyDescent="0.3">
      <c r="B16" s="59"/>
      <c r="C16" s="59"/>
      <c r="D16" s="59"/>
    </row>
    <row r="17" spans="2:4" x14ac:dyDescent="0.3">
      <c r="B17" s="1"/>
      <c r="C17" s="1"/>
      <c r="D17" s="1"/>
    </row>
    <row r="18" spans="2:4" x14ac:dyDescent="0.3">
      <c r="B18" s="1"/>
      <c r="C18" s="1"/>
      <c r="D18" s="1"/>
    </row>
  </sheetData>
  <mergeCells count="1">
    <mergeCell ref="A2:H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F11"/>
  <sheetViews>
    <sheetView workbookViewId="0">
      <selection activeCell="B22" sqref="B22"/>
    </sheetView>
  </sheetViews>
  <sheetFormatPr defaultRowHeight="14" x14ac:dyDescent="0.3"/>
  <cols>
    <col min="1" max="6" width="24.23046875" customWidth="1"/>
  </cols>
  <sheetData>
    <row r="2" spans="1:6" ht="25" customHeight="1" x14ac:dyDescent="0.3">
      <c r="A2" s="101" t="s">
        <v>139</v>
      </c>
      <c r="B2" s="101"/>
      <c r="C2" s="101"/>
      <c r="D2" s="101"/>
      <c r="E2" s="101"/>
      <c r="F2" s="101"/>
    </row>
    <row r="3" spans="1:6" ht="20.149999999999999" customHeight="1" x14ac:dyDescent="0.3">
      <c r="A3" s="18" t="s">
        <v>140</v>
      </c>
      <c r="B3" s="18" t="s">
        <v>141</v>
      </c>
      <c r="C3" s="18" t="s">
        <v>142</v>
      </c>
      <c r="D3" s="18" t="s">
        <v>143</v>
      </c>
      <c r="E3" s="18" t="s">
        <v>144</v>
      </c>
      <c r="F3" s="18" t="s">
        <v>145</v>
      </c>
    </row>
    <row r="4" spans="1:6" x14ac:dyDescent="0.3">
      <c r="A4" s="15">
        <v>2015</v>
      </c>
      <c r="B4" s="64">
        <v>147732</v>
      </c>
      <c r="C4" s="64">
        <v>485777423.86480743</v>
      </c>
      <c r="D4" s="64">
        <v>101853756.78519015</v>
      </c>
      <c r="E4" s="64">
        <v>13206580.02999807</v>
      </c>
      <c r="F4" s="64">
        <v>600837760.58999097</v>
      </c>
    </row>
    <row r="5" spans="1:6" x14ac:dyDescent="0.3">
      <c r="A5" s="6">
        <v>2016</v>
      </c>
      <c r="B5" s="65">
        <v>136340</v>
      </c>
      <c r="C5" s="65">
        <v>473459932.8629992</v>
      </c>
      <c r="D5" s="65">
        <v>100986836.66002983</v>
      </c>
      <c r="E5" s="65">
        <v>14322571.636998974</v>
      </c>
      <c r="F5" s="65">
        <v>588769341.04002547</v>
      </c>
    </row>
    <row r="6" spans="1:6" x14ac:dyDescent="0.3">
      <c r="A6" s="15">
        <v>2017</v>
      </c>
      <c r="B6" s="64">
        <v>121164</v>
      </c>
      <c r="C6" s="64">
        <v>487433850.44159526</v>
      </c>
      <c r="D6" s="64">
        <v>113134069.00641981</v>
      </c>
      <c r="E6" s="64">
        <v>16196557.192000052</v>
      </c>
      <c r="F6" s="64">
        <v>616764476.5500133</v>
      </c>
    </row>
    <row r="7" spans="1:6" x14ac:dyDescent="0.3">
      <c r="A7" s="6">
        <v>2018</v>
      </c>
      <c r="B7" s="65">
        <v>129243</v>
      </c>
      <c r="C7" s="65">
        <v>474979141.00119472</v>
      </c>
      <c r="D7" s="65">
        <v>111365332.36080988</v>
      </c>
      <c r="E7" s="65">
        <v>16545984.658000113</v>
      </c>
      <c r="F7" s="65">
        <v>602890458.02000177</v>
      </c>
    </row>
    <row r="8" spans="1:6" x14ac:dyDescent="0.3">
      <c r="A8" s="15">
        <v>2019</v>
      </c>
      <c r="B8" s="64">
        <v>126102</v>
      </c>
      <c r="C8" s="64">
        <v>495729716.75698674</v>
      </c>
      <c r="D8" s="64">
        <v>118487748.39200988</v>
      </c>
      <c r="E8" s="64">
        <v>9728972.9210001081</v>
      </c>
      <c r="F8" s="64">
        <v>623946437.92000067</v>
      </c>
    </row>
    <row r="9" spans="1:6" x14ac:dyDescent="0.3">
      <c r="A9" s="6">
        <v>2020</v>
      </c>
      <c r="B9" s="65">
        <v>111920</v>
      </c>
      <c r="C9" s="65">
        <v>435706000.08899462</v>
      </c>
      <c r="D9" s="65">
        <v>101128027.04201047</v>
      </c>
      <c r="E9" s="65">
        <v>11005912.088999955</v>
      </c>
      <c r="F9" s="65">
        <v>547839939.27000391</v>
      </c>
    </row>
    <row r="10" spans="1:6" x14ac:dyDescent="0.3">
      <c r="A10" s="15">
        <v>2021</v>
      </c>
      <c r="B10" s="64">
        <v>112976</v>
      </c>
      <c r="C10" s="64">
        <v>427002579.80858374</v>
      </c>
      <c r="D10" s="64">
        <v>95956262.250410572</v>
      </c>
      <c r="E10" s="64">
        <v>6061522.9609999768</v>
      </c>
      <c r="F10" s="64">
        <v>529020365.05999339</v>
      </c>
    </row>
    <row r="11" spans="1:6" x14ac:dyDescent="0.3">
      <c r="A11" s="66">
        <v>2022</v>
      </c>
      <c r="B11" s="65">
        <v>133922</v>
      </c>
      <c r="C11" s="65">
        <v>452875939.45739543</v>
      </c>
      <c r="D11" s="65">
        <v>88897370.33957991</v>
      </c>
      <c r="E11" s="65">
        <v>6272685.7529999251</v>
      </c>
      <c r="F11" s="65">
        <v>548045995.60997391</v>
      </c>
    </row>
  </sheetData>
  <mergeCells count="1">
    <mergeCell ref="A2:F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D11"/>
  <sheetViews>
    <sheetView workbookViewId="0">
      <selection activeCell="B3" sqref="B3"/>
    </sheetView>
  </sheetViews>
  <sheetFormatPr defaultRowHeight="14" x14ac:dyDescent="0.3"/>
  <cols>
    <col min="1" max="4" width="32.765625" customWidth="1"/>
  </cols>
  <sheetData>
    <row r="2" spans="1:4" ht="25" customHeight="1" x14ac:dyDescent="0.3">
      <c r="A2" s="113" t="s">
        <v>146</v>
      </c>
      <c r="B2" s="114"/>
      <c r="C2" s="114"/>
      <c r="D2" s="115"/>
    </row>
    <row r="3" spans="1:4" ht="20.149999999999999" customHeight="1" x14ac:dyDescent="0.3">
      <c r="A3" s="47" t="s">
        <v>140</v>
      </c>
      <c r="B3" s="47" t="s">
        <v>141</v>
      </c>
      <c r="C3" s="47" t="s">
        <v>143</v>
      </c>
      <c r="D3" s="47" t="s">
        <v>144</v>
      </c>
    </row>
    <row r="4" spans="1:4" ht="15" customHeight="1" x14ac:dyDescent="0.3">
      <c r="A4" s="15" t="s">
        <v>147</v>
      </c>
      <c r="B4" s="20">
        <v>10308</v>
      </c>
      <c r="C4" s="20">
        <v>2301217.7199999997</v>
      </c>
      <c r="D4" s="20">
        <v>2335534.0800000033</v>
      </c>
    </row>
    <row r="5" spans="1:4" ht="15" customHeight="1" x14ac:dyDescent="0.3">
      <c r="A5" s="6" t="s">
        <v>148</v>
      </c>
      <c r="B5" s="7">
        <v>8801</v>
      </c>
      <c r="C5" s="7">
        <v>2279334.7799999993</v>
      </c>
      <c r="D5" s="7">
        <v>2117879.3800000055</v>
      </c>
    </row>
    <row r="6" spans="1:4" ht="15" customHeight="1" x14ac:dyDescent="0.3">
      <c r="A6" s="15" t="s">
        <v>149</v>
      </c>
      <c r="B6" s="20">
        <v>8320</v>
      </c>
      <c r="C6" s="20">
        <v>2395486.3499999992</v>
      </c>
      <c r="D6" s="20">
        <v>2340057.3000000031</v>
      </c>
    </row>
    <row r="7" spans="1:4" ht="15" customHeight="1" x14ac:dyDescent="0.3">
      <c r="A7" s="6" t="s">
        <v>150</v>
      </c>
      <c r="B7" s="7">
        <v>8569</v>
      </c>
      <c r="C7" s="7">
        <v>3180225.4900099966</v>
      </c>
      <c r="D7" s="7">
        <v>2714677.4900000021</v>
      </c>
    </row>
    <row r="8" spans="1:4" ht="15" customHeight="1" x14ac:dyDescent="0.3">
      <c r="A8" s="15" t="s">
        <v>151</v>
      </c>
      <c r="B8" s="20">
        <v>9087</v>
      </c>
      <c r="C8" s="20">
        <v>3109273.8599999989</v>
      </c>
      <c r="D8" s="20">
        <v>2910970.6099999994</v>
      </c>
    </row>
    <row r="9" spans="1:4" ht="15" customHeight="1" x14ac:dyDescent="0.3">
      <c r="A9" s="6" t="s">
        <v>152</v>
      </c>
      <c r="B9" s="7">
        <v>7499</v>
      </c>
      <c r="C9" s="7">
        <v>2436573.9599999986</v>
      </c>
      <c r="D9" s="7">
        <v>2640580.8399999971</v>
      </c>
    </row>
    <row r="10" spans="1:4" ht="15" customHeight="1" x14ac:dyDescent="0.3">
      <c r="A10" s="15" t="s">
        <v>153</v>
      </c>
      <c r="B10" s="20">
        <v>7172</v>
      </c>
      <c r="C10" s="20">
        <v>2577468.0999999992</v>
      </c>
      <c r="D10" s="20">
        <v>2527360.8000000003</v>
      </c>
    </row>
    <row r="11" spans="1:4" x14ac:dyDescent="0.3">
      <c r="A11" s="6">
        <v>2022</v>
      </c>
      <c r="B11" s="7">
        <v>10320</v>
      </c>
      <c r="C11" s="7">
        <v>2995460.4999799989</v>
      </c>
      <c r="D11" s="7">
        <v>3849454.6499999873</v>
      </c>
    </row>
  </sheetData>
  <mergeCells count="1">
    <mergeCell ref="A2:D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ignoredErrors>
    <ignoredError sqref="A4:A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1:I42"/>
  <sheetViews>
    <sheetView workbookViewId="0">
      <selection activeCell="K8" sqref="K8"/>
    </sheetView>
  </sheetViews>
  <sheetFormatPr defaultRowHeight="14" x14ac:dyDescent="0.3"/>
  <cols>
    <col min="1" max="1" width="13.4609375" customWidth="1"/>
    <col min="2" max="7" width="19.3046875" customWidth="1"/>
    <col min="8" max="8" width="17.765625" customWidth="1"/>
    <col min="9" max="9" width="15.4609375" customWidth="1"/>
  </cols>
  <sheetData>
    <row r="1" spans="1:9" ht="15" customHeight="1" x14ac:dyDescent="0.3"/>
    <row r="2" spans="1:9" ht="25" customHeight="1" x14ac:dyDescent="0.3">
      <c r="A2" s="101" t="s">
        <v>154</v>
      </c>
      <c r="B2" s="101"/>
      <c r="C2" s="101"/>
      <c r="D2" s="101"/>
      <c r="E2" s="101"/>
      <c r="F2" s="101"/>
      <c r="G2" s="101"/>
      <c r="H2" s="101"/>
      <c r="I2" s="101"/>
    </row>
    <row r="3" spans="1:9" ht="20.149999999999999" customHeight="1" x14ac:dyDescent="0.3">
      <c r="A3" s="32" t="s">
        <v>155</v>
      </c>
      <c r="B3" s="32">
        <v>2015</v>
      </c>
      <c r="C3" s="32">
        <v>2016</v>
      </c>
      <c r="D3" s="32">
        <v>2017</v>
      </c>
      <c r="E3" s="32">
        <v>2018</v>
      </c>
      <c r="F3" s="32">
        <v>2019</v>
      </c>
      <c r="G3" s="32">
        <v>2020</v>
      </c>
      <c r="H3" s="32">
        <v>2021</v>
      </c>
      <c r="I3" s="32">
        <v>2022</v>
      </c>
    </row>
    <row r="4" spans="1:9" ht="15" customHeight="1" x14ac:dyDescent="0.3">
      <c r="A4" s="116" t="s">
        <v>156</v>
      </c>
      <c r="B4" s="116"/>
      <c r="C4" s="116"/>
      <c r="D4" s="116"/>
      <c r="E4" s="116"/>
      <c r="F4" s="116"/>
      <c r="G4" s="116"/>
      <c r="H4" s="116"/>
      <c r="I4" s="116"/>
    </row>
    <row r="5" spans="1:9" ht="15" customHeight="1" x14ac:dyDescent="0.3">
      <c r="A5" s="28" t="s">
        <v>157</v>
      </c>
      <c r="B5" s="33">
        <v>12422</v>
      </c>
      <c r="C5" s="33">
        <v>12293</v>
      </c>
      <c r="D5" s="33">
        <v>11778</v>
      </c>
      <c r="E5" s="33">
        <v>11477</v>
      </c>
      <c r="F5" s="33">
        <v>11770</v>
      </c>
      <c r="G5" s="33">
        <v>9883</v>
      </c>
      <c r="H5" s="33">
        <v>8413</v>
      </c>
      <c r="I5" s="33">
        <v>7175</v>
      </c>
    </row>
    <row r="6" spans="1:9" ht="15" customHeight="1" x14ac:dyDescent="0.3">
      <c r="A6" s="14" t="s">
        <v>158</v>
      </c>
      <c r="B6" s="12">
        <v>125002</v>
      </c>
      <c r="C6" s="12">
        <v>115246</v>
      </c>
      <c r="D6" s="12">
        <v>101066</v>
      </c>
      <c r="E6" s="12">
        <v>109197</v>
      </c>
      <c r="F6" s="12">
        <v>105245</v>
      </c>
      <c r="G6" s="12">
        <v>94538</v>
      </c>
      <c r="H6" s="12">
        <v>97391</v>
      </c>
      <c r="I6" s="12">
        <v>116427</v>
      </c>
    </row>
    <row r="7" spans="1:9" ht="15" customHeight="1" x14ac:dyDescent="0.3">
      <c r="A7" s="117" t="s">
        <v>159</v>
      </c>
      <c r="B7" s="118"/>
      <c r="C7" s="118"/>
      <c r="D7" s="118"/>
      <c r="E7" s="118"/>
      <c r="F7" s="118"/>
      <c r="G7" s="118"/>
      <c r="H7" s="118"/>
      <c r="I7" s="119"/>
    </row>
    <row r="8" spans="1:9" ht="15" customHeight="1" x14ac:dyDescent="0.3">
      <c r="A8" s="28" t="s">
        <v>157</v>
      </c>
      <c r="B8" s="33">
        <v>414265412.58998924</v>
      </c>
      <c r="C8" s="33">
        <v>417438449.41267937</v>
      </c>
      <c r="D8" s="33">
        <v>465248011.61736059</v>
      </c>
      <c r="E8" s="33">
        <v>430864199.49000037</v>
      </c>
      <c r="F8" s="33">
        <v>448250742.9100098</v>
      </c>
      <c r="G8" s="33">
        <v>384547743.77000868</v>
      </c>
      <c r="H8" s="33">
        <v>364765779.7300089</v>
      </c>
      <c r="I8" s="33">
        <v>290273261.92000085</v>
      </c>
    </row>
    <row r="9" spans="1:9" ht="15" customHeight="1" x14ac:dyDescent="0.3">
      <c r="A9" s="14" t="s">
        <v>158</v>
      </c>
      <c r="B9" s="12">
        <v>181935596.20000383</v>
      </c>
      <c r="C9" s="12">
        <v>166933677.47734749</v>
      </c>
      <c r="D9" s="12">
        <v>146780921.28265622</v>
      </c>
      <c r="E9" s="12">
        <v>166131355.54999405</v>
      </c>
      <c r="F9" s="12">
        <v>169675450.5399957</v>
      </c>
      <c r="G9" s="12">
        <v>158215040.70999584</v>
      </c>
      <c r="H9" s="12">
        <v>159149756.43998584</v>
      </c>
      <c r="I9" s="12">
        <v>250927818.55999497</v>
      </c>
    </row>
    <row r="10" spans="1:9" ht="20.149999999999999" customHeight="1" x14ac:dyDescent="0.3"/>
    <row r="11" spans="1:9" ht="15" customHeight="1" x14ac:dyDescent="0.3"/>
    <row r="12" spans="1:9" ht="25" customHeight="1" x14ac:dyDescent="0.3">
      <c r="A12" s="101" t="s">
        <v>160</v>
      </c>
      <c r="B12" s="101"/>
      <c r="C12" s="101"/>
      <c r="D12" s="101"/>
      <c r="E12" s="101"/>
      <c r="F12" s="101"/>
      <c r="G12" s="101"/>
      <c r="H12" s="101"/>
      <c r="I12" s="101"/>
    </row>
    <row r="13" spans="1:9" ht="20.149999999999999" customHeight="1" x14ac:dyDescent="0.3">
      <c r="A13" s="32" t="s">
        <v>155</v>
      </c>
      <c r="B13" s="32">
        <v>2015</v>
      </c>
      <c r="C13" s="32">
        <v>2016</v>
      </c>
      <c r="D13" s="32">
        <v>2017</v>
      </c>
      <c r="E13" s="32">
        <v>2018</v>
      </c>
      <c r="F13" s="32">
        <v>2019</v>
      </c>
      <c r="G13" s="32">
        <v>2020</v>
      </c>
      <c r="H13" s="32">
        <v>2021</v>
      </c>
      <c r="I13" s="32">
        <v>2022</v>
      </c>
    </row>
    <row r="14" spans="1:9" ht="15" customHeight="1" x14ac:dyDescent="0.3">
      <c r="A14" s="116" t="s">
        <v>156</v>
      </c>
      <c r="B14" s="116"/>
      <c r="C14" s="116"/>
      <c r="D14" s="116"/>
      <c r="E14" s="116"/>
      <c r="F14" s="116"/>
      <c r="G14" s="116"/>
      <c r="H14" s="116"/>
      <c r="I14" s="116"/>
    </row>
    <row r="15" spans="1:9" ht="15" customHeight="1" x14ac:dyDescent="0.3">
      <c r="A15" s="28" t="s">
        <v>161</v>
      </c>
      <c r="B15" s="33">
        <v>130172</v>
      </c>
      <c r="C15" s="33">
        <v>120430</v>
      </c>
      <c r="D15" s="33">
        <v>105732</v>
      </c>
      <c r="E15" s="33">
        <v>113802</v>
      </c>
      <c r="F15" s="33">
        <v>110149</v>
      </c>
      <c r="G15" s="33">
        <v>98738</v>
      </c>
      <c r="H15" s="33">
        <v>100872</v>
      </c>
      <c r="I15" s="33">
        <v>119260</v>
      </c>
    </row>
    <row r="16" spans="1:9" ht="15" customHeight="1" x14ac:dyDescent="0.3">
      <c r="A16" s="14" t="s">
        <v>162</v>
      </c>
      <c r="B16" s="12">
        <v>2585</v>
      </c>
      <c r="C16" s="12">
        <v>2604</v>
      </c>
      <c r="D16" s="12">
        <v>2358</v>
      </c>
      <c r="E16" s="12">
        <v>2095</v>
      </c>
      <c r="F16" s="12">
        <v>2114</v>
      </c>
      <c r="G16" s="12">
        <v>1722</v>
      </c>
      <c r="H16" s="12">
        <v>1420</v>
      </c>
      <c r="I16" s="12">
        <v>1237</v>
      </c>
    </row>
    <row r="17" spans="1:9" ht="15" customHeight="1" x14ac:dyDescent="0.3">
      <c r="A17" s="28" t="s">
        <v>163</v>
      </c>
      <c r="B17" s="33">
        <v>4667</v>
      </c>
      <c r="C17" s="33">
        <v>4505</v>
      </c>
      <c r="D17" s="33">
        <v>4754</v>
      </c>
      <c r="E17" s="33">
        <v>4777</v>
      </c>
      <c r="F17" s="33">
        <v>4752</v>
      </c>
      <c r="G17" s="33">
        <v>3961</v>
      </c>
      <c r="H17" s="33">
        <v>3512</v>
      </c>
      <c r="I17" s="33">
        <v>3105</v>
      </c>
    </row>
    <row r="18" spans="1:9" ht="15" customHeight="1" x14ac:dyDescent="0.3">
      <c r="A18" s="116" t="s">
        <v>159</v>
      </c>
      <c r="B18" s="116"/>
      <c r="C18" s="116"/>
      <c r="D18" s="116"/>
      <c r="E18" s="116"/>
      <c r="F18" s="116"/>
      <c r="G18" s="116"/>
      <c r="H18" s="116"/>
      <c r="I18" s="116"/>
    </row>
    <row r="19" spans="1:9" ht="15" customHeight="1" x14ac:dyDescent="0.3">
      <c r="A19" s="28" t="s">
        <v>161</v>
      </c>
      <c r="B19" s="33">
        <v>267203520.25000384</v>
      </c>
      <c r="C19" s="33">
        <v>258840258.99000674</v>
      </c>
      <c r="D19" s="33">
        <v>238815753.319996</v>
      </c>
      <c r="E19" s="33">
        <v>257416159.9899936</v>
      </c>
      <c r="F19" s="33">
        <v>271840813.33999467</v>
      </c>
      <c r="G19" s="33">
        <v>248671206.00999555</v>
      </c>
      <c r="H19" s="33">
        <v>230279594.74998564</v>
      </c>
      <c r="I19" s="33">
        <v>293171139.59999502</v>
      </c>
    </row>
    <row r="20" spans="1:9" ht="15" customHeight="1" x14ac:dyDescent="0.3">
      <c r="A20" s="14" t="s">
        <v>162</v>
      </c>
      <c r="B20" s="12">
        <v>55838307.889999993</v>
      </c>
      <c r="C20" s="12">
        <v>58683148.009999871</v>
      </c>
      <c r="D20" s="12">
        <v>55611189.120000012</v>
      </c>
      <c r="E20" s="12">
        <v>46393680.099999987</v>
      </c>
      <c r="F20" s="12">
        <v>48018454.809999965</v>
      </c>
      <c r="G20" s="12">
        <v>38804306.860000029</v>
      </c>
      <c r="H20" s="12">
        <v>31072163.499999974</v>
      </c>
      <c r="I20" s="12">
        <v>20823064.399999999</v>
      </c>
    </row>
    <row r="21" spans="1:9" ht="15" customHeight="1" x14ac:dyDescent="0.3">
      <c r="A21" s="28" t="s">
        <v>163</v>
      </c>
      <c r="B21" s="33">
        <v>273159180.64998996</v>
      </c>
      <c r="C21" s="33">
        <v>266848719.89001924</v>
      </c>
      <c r="D21" s="33">
        <v>317601990.46001935</v>
      </c>
      <c r="E21" s="33">
        <v>293185714.94999981</v>
      </c>
      <c r="F21" s="33">
        <v>298066925.30001068</v>
      </c>
      <c r="G21" s="33">
        <v>255287271.61000943</v>
      </c>
      <c r="H21" s="33">
        <v>262563777.92000911</v>
      </c>
      <c r="I21" s="33">
        <v>227206876.48000044</v>
      </c>
    </row>
    <row r="26" spans="1:9" x14ac:dyDescent="0.3">
      <c r="B26" s="1"/>
      <c r="C26" s="1"/>
      <c r="D26" s="1"/>
      <c r="E26" s="1"/>
      <c r="F26" s="1"/>
      <c r="G26" s="1"/>
      <c r="H26" s="1"/>
    </row>
    <row r="27" spans="1:9" x14ac:dyDescent="0.3">
      <c r="B27" s="1"/>
      <c r="C27" s="1"/>
      <c r="D27" s="1"/>
      <c r="E27" s="1"/>
      <c r="F27" s="1"/>
      <c r="G27" s="1"/>
      <c r="H27" s="1"/>
    </row>
    <row r="28" spans="1:9" x14ac:dyDescent="0.3">
      <c r="B28" s="1"/>
      <c r="C28" s="1"/>
      <c r="D28" s="1"/>
      <c r="E28" s="1"/>
      <c r="F28" s="1"/>
      <c r="G28" s="1"/>
      <c r="H28" s="1"/>
    </row>
    <row r="34" spans="2:8" x14ac:dyDescent="0.3">
      <c r="B34" s="1"/>
      <c r="C34" s="1"/>
      <c r="D34" s="1"/>
      <c r="E34" s="1"/>
      <c r="F34" s="1"/>
      <c r="G34" s="1"/>
      <c r="H34" s="1"/>
    </row>
    <row r="35" spans="2:8" x14ac:dyDescent="0.3">
      <c r="B35" s="1"/>
      <c r="C35" s="1"/>
      <c r="D35" s="1"/>
      <c r="E35" s="1"/>
      <c r="F35" s="1"/>
      <c r="G35" s="1"/>
      <c r="H35" s="1"/>
    </row>
    <row r="41" spans="2:8" x14ac:dyDescent="0.3">
      <c r="B41" s="1"/>
      <c r="C41" s="1"/>
      <c r="D41" s="1"/>
      <c r="E41" s="1"/>
      <c r="F41" s="1"/>
      <c r="G41" s="1"/>
      <c r="H41" s="1"/>
    </row>
    <row r="42" spans="2:8" x14ac:dyDescent="0.3">
      <c r="B42" s="1"/>
      <c r="C42" s="1"/>
      <c r="D42" s="1"/>
      <c r="E42" s="1"/>
      <c r="F42" s="1"/>
      <c r="G42" s="1"/>
      <c r="H42" s="1"/>
    </row>
  </sheetData>
  <mergeCells count="6">
    <mergeCell ref="A2:I2"/>
    <mergeCell ref="A4:I4"/>
    <mergeCell ref="A12:I12"/>
    <mergeCell ref="A14:I14"/>
    <mergeCell ref="A18:I18"/>
    <mergeCell ref="A7:I7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AO22"/>
  <sheetViews>
    <sheetView workbookViewId="0">
      <selection activeCell="I17" sqref="I17"/>
    </sheetView>
  </sheetViews>
  <sheetFormatPr defaultRowHeight="14" x14ac:dyDescent="0.3"/>
  <cols>
    <col min="1" max="1" width="27.69140625" customWidth="1"/>
    <col min="2" max="9" width="14.84375" customWidth="1"/>
  </cols>
  <sheetData>
    <row r="2" spans="1:41" s="4" customFormat="1" ht="25" customHeight="1" x14ac:dyDescent="0.3">
      <c r="A2" s="101" t="s">
        <v>164</v>
      </c>
      <c r="B2" s="101"/>
      <c r="C2" s="101"/>
      <c r="D2" s="101"/>
      <c r="E2" s="101"/>
      <c r="F2" s="101"/>
      <c r="G2" s="101"/>
      <c r="H2" s="101"/>
      <c r="I2" s="101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</row>
    <row r="3" spans="1:41" x14ac:dyDescent="0.3">
      <c r="A3" s="27" t="s">
        <v>165</v>
      </c>
      <c r="B3" s="18">
        <v>2015</v>
      </c>
      <c r="C3" s="18">
        <v>2016</v>
      </c>
      <c r="D3" s="18">
        <v>2017</v>
      </c>
      <c r="E3" s="18">
        <v>2018</v>
      </c>
      <c r="F3" s="18">
        <v>2019</v>
      </c>
      <c r="G3" s="18">
        <v>2020</v>
      </c>
      <c r="H3" s="18">
        <v>2021</v>
      </c>
      <c r="I3" s="18">
        <v>2022</v>
      </c>
    </row>
    <row r="4" spans="1:41" x14ac:dyDescent="0.3">
      <c r="A4" s="13" t="s">
        <v>141</v>
      </c>
      <c r="B4" s="10">
        <v>125002</v>
      </c>
      <c r="C4" s="10">
        <v>115246</v>
      </c>
      <c r="D4" s="10">
        <v>101066</v>
      </c>
      <c r="E4" s="10">
        <v>109197</v>
      </c>
      <c r="F4" s="10">
        <v>105245</v>
      </c>
      <c r="G4" s="10">
        <v>94538</v>
      </c>
      <c r="H4" s="10">
        <v>97391</v>
      </c>
      <c r="I4" s="10">
        <v>116427</v>
      </c>
    </row>
    <row r="5" spans="1:41" x14ac:dyDescent="0.3">
      <c r="A5" s="14" t="s">
        <v>166</v>
      </c>
      <c r="B5" s="12">
        <v>181902692.61000773</v>
      </c>
      <c r="C5" s="12">
        <v>165968705.71035004</v>
      </c>
      <c r="D5" s="12">
        <v>145183436.0106473</v>
      </c>
      <c r="E5" s="12">
        <v>164577971.05199555</v>
      </c>
      <c r="F5" s="12">
        <v>169886110.19899604</v>
      </c>
      <c r="G5" s="12">
        <v>159299080.66699624</v>
      </c>
      <c r="H5" s="12">
        <v>163888355.04598585</v>
      </c>
      <c r="I5" s="12">
        <v>255734603.1389952</v>
      </c>
    </row>
    <row r="6" spans="1:41" x14ac:dyDescent="0.3">
      <c r="A6" s="13" t="s">
        <v>167</v>
      </c>
      <c r="B6" s="10">
        <v>1235844.5300000012</v>
      </c>
      <c r="C6" s="10">
        <v>916756.78000000014</v>
      </c>
      <c r="D6" s="10">
        <v>816774.38001000008</v>
      </c>
      <c r="E6" s="10">
        <v>831032.41</v>
      </c>
      <c r="F6" s="10">
        <v>686681.39999999991</v>
      </c>
      <c r="G6" s="10">
        <v>565715.65999999992</v>
      </c>
      <c r="H6" s="10">
        <v>660548.47</v>
      </c>
      <c r="I6" s="10">
        <v>703261.57999999984</v>
      </c>
    </row>
    <row r="7" spans="1:41" x14ac:dyDescent="0.3">
      <c r="A7" s="14" t="s">
        <v>168</v>
      </c>
      <c r="B7" s="12">
        <v>-1202940.940001993</v>
      </c>
      <c r="C7" s="12">
        <v>48214.986998999077</v>
      </c>
      <c r="D7" s="12">
        <v>780710.89199999569</v>
      </c>
      <c r="E7" s="12">
        <v>722352.08799999813</v>
      </c>
      <c r="F7" s="12">
        <v>-897341.05900000269</v>
      </c>
      <c r="G7" s="12">
        <v>-1649755.6169999961</v>
      </c>
      <c r="H7" s="12">
        <v>-5399147.0760000283</v>
      </c>
      <c r="I7" s="12">
        <v>-5510046.1590000056</v>
      </c>
    </row>
    <row r="8" spans="1:41" x14ac:dyDescent="0.3">
      <c r="A8" s="13" t="s">
        <v>169</v>
      </c>
      <c r="B8" s="10">
        <v>181935596.20000383</v>
      </c>
      <c r="C8" s="10">
        <v>166933677.47734758</v>
      </c>
      <c r="D8" s="10">
        <v>146780921.2826561</v>
      </c>
      <c r="E8" s="10">
        <v>166131355.54999408</v>
      </c>
      <c r="F8" s="10">
        <v>169675450.53999576</v>
      </c>
      <c r="G8" s="10">
        <v>158215040.70999581</v>
      </c>
      <c r="H8" s="10">
        <v>159149756.43998581</v>
      </c>
      <c r="I8" s="10">
        <v>250927818.55999497</v>
      </c>
    </row>
    <row r="10" spans="1:41" x14ac:dyDescent="0.3">
      <c r="B10" s="55"/>
      <c r="C10" s="55"/>
      <c r="D10" s="55"/>
      <c r="E10" s="55"/>
      <c r="F10" s="55"/>
      <c r="G10" s="55"/>
      <c r="H10" s="55"/>
    </row>
    <row r="11" spans="1:41" x14ac:dyDescent="0.3">
      <c r="B11" s="55"/>
      <c r="C11" s="55"/>
      <c r="D11" s="55"/>
      <c r="E11" s="55"/>
      <c r="F11" s="55"/>
      <c r="G11" s="55"/>
      <c r="H11" s="55"/>
    </row>
    <row r="13" spans="1:41" x14ac:dyDescent="0.3">
      <c r="B13" s="55"/>
      <c r="C13" s="55"/>
      <c r="D13" s="55"/>
      <c r="E13" s="55"/>
      <c r="F13" s="55"/>
      <c r="G13" s="55"/>
      <c r="H13" s="55"/>
    </row>
    <row r="14" spans="1:41" x14ac:dyDescent="0.3">
      <c r="B14" s="55"/>
      <c r="C14" s="55"/>
      <c r="D14" s="55"/>
      <c r="E14" s="55"/>
      <c r="F14" s="55"/>
      <c r="G14" s="55"/>
      <c r="H14" s="55"/>
    </row>
    <row r="18" spans="2:8" x14ac:dyDescent="0.3">
      <c r="B18" s="1"/>
      <c r="C18" s="1"/>
      <c r="D18" s="1"/>
      <c r="E18" s="1"/>
      <c r="F18" s="1"/>
      <c r="G18" s="1"/>
      <c r="H18" s="1"/>
    </row>
    <row r="19" spans="2:8" x14ac:dyDescent="0.3">
      <c r="B19" s="1"/>
      <c r="C19" s="1"/>
      <c r="D19" s="1"/>
      <c r="E19" s="1"/>
      <c r="F19" s="1"/>
      <c r="G19" s="1"/>
      <c r="H19" s="1"/>
    </row>
    <row r="20" spans="2:8" x14ac:dyDescent="0.3">
      <c r="B20" s="1"/>
      <c r="C20" s="1"/>
      <c r="D20" s="1"/>
      <c r="E20" s="1"/>
      <c r="F20" s="1"/>
      <c r="G20" s="1"/>
      <c r="H20" s="1"/>
    </row>
    <row r="21" spans="2:8" x14ac:dyDescent="0.3">
      <c r="B21" s="1"/>
      <c r="C21" s="1"/>
      <c r="D21" s="1"/>
      <c r="E21" s="1"/>
      <c r="F21" s="1"/>
      <c r="G21" s="1"/>
      <c r="H21" s="1"/>
    </row>
    <row r="22" spans="2:8" x14ac:dyDescent="0.3">
      <c r="B22" s="1"/>
      <c r="C22" s="1"/>
      <c r="D22" s="1"/>
      <c r="E22" s="1"/>
      <c r="F22" s="1"/>
      <c r="G22" s="1"/>
      <c r="H22" s="1"/>
    </row>
  </sheetData>
  <mergeCells count="1">
    <mergeCell ref="A2:I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F27"/>
  <sheetViews>
    <sheetView workbookViewId="0">
      <selection activeCell="A3" sqref="A3"/>
    </sheetView>
  </sheetViews>
  <sheetFormatPr defaultRowHeight="14" x14ac:dyDescent="0.3"/>
  <cols>
    <col min="1" max="4" width="27.07421875" customWidth="1"/>
  </cols>
  <sheetData>
    <row r="2" spans="1:6" ht="25" customHeight="1" x14ac:dyDescent="0.3">
      <c r="A2" s="101" t="s">
        <v>170</v>
      </c>
      <c r="B2" s="101"/>
      <c r="C2" s="101"/>
      <c r="D2" s="101"/>
    </row>
    <row r="3" spans="1:6" ht="20.149999999999999" customHeight="1" x14ac:dyDescent="0.3">
      <c r="A3" s="18" t="s">
        <v>140</v>
      </c>
      <c r="B3" s="18" t="s">
        <v>161</v>
      </c>
      <c r="C3" s="18" t="s">
        <v>162</v>
      </c>
      <c r="D3" s="18" t="s">
        <v>163</v>
      </c>
    </row>
    <row r="4" spans="1:6" ht="15" customHeight="1" x14ac:dyDescent="0.3">
      <c r="A4" s="13">
        <v>2015</v>
      </c>
      <c r="B4" s="10">
        <v>5984</v>
      </c>
      <c r="C4" s="10">
        <v>2342</v>
      </c>
      <c r="D4" s="10">
        <v>4096</v>
      </c>
      <c r="F4" s="1"/>
    </row>
    <row r="5" spans="1:6" ht="15" customHeight="1" x14ac:dyDescent="0.3">
      <c r="A5" s="14">
        <v>2016</v>
      </c>
      <c r="B5" s="12">
        <v>5966</v>
      </c>
      <c r="C5" s="12">
        <v>2364</v>
      </c>
      <c r="D5" s="12">
        <v>3963</v>
      </c>
      <c r="F5" s="1"/>
    </row>
    <row r="6" spans="1:6" ht="15" customHeight="1" x14ac:dyDescent="0.3">
      <c r="A6" s="13">
        <v>2017</v>
      </c>
      <c r="B6" s="10">
        <v>5457</v>
      </c>
      <c r="C6" s="10">
        <v>2118</v>
      </c>
      <c r="D6" s="10">
        <v>4203</v>
      </c>
      <c r="F6" s="1"/>
    </row>
    <row r="7" spans="1:6" ht="15" customHeight="1" x14ac:dyDescent="0.3">
      <c r="A7" s="14">
        <v>2018</v>
      </c>
      <c r="B7" s="12">
        <v>5464</v>
      </c>
      <c r="C7" s="12">
        <v>1823</v>
      </c>
      <c r="D7" s="12">
        <v>4190</v>
      </c>
      <c r="F7" s="1"/>
    </row>
    <row r="8" spans="1:6" ht="15" customHeight="1" x14ac:dyDescent="0.3">
      <c r="A8" s="13">
        <v>2019</v>
      </c>
      <c r="B8" s="10">
        <v>5899</v>
      </c>
      <c r="C8" s="10">
        <v>1881</v>
      </c>
      <c r="D8" s="10">
        <v>3990</v>
      </c>
      <c r="F8" s="1"/>
    </row>
    <row r="9" spans="1:6" x14ac:dyDescent="0.3">
      <c r="A9" s="14">
        <v>2020</v>
      </c>
      <c r="B9" s="12">
        <v>5049</v>
      </c>
      <c r="C9" s="12">
        <v>1526</v>
      </c>
      <c r="D9" s="12">
        <v>3308</v>
      </c>
      <c r="F9" s="1"/>
    </row>
    <row r="10" spans="1:6" x14ac:dyDescent="0.3">
      <c r="A10" s="13">
        <v>2021</v>
      </c>
      <c r="B10" s="10">
        <v>4163</v>
      </c>
      <c r="C10" s="10">
        <v>1287</v>
      </c>
      <c r="D10" s="10">
        <v>2963</v>
      </c>
    </row>
    <row r="11" spans="1:6" x14ac:dyDescent="0.3">
      <c r="A11" s="14">
        <v>2022</v>
      </c>
      <c r="B11" s="12">
        <v>3457</v>
      </c>
      <c r="C11" s="12">
        <v>1092</v>
      </c>
      <c r="D11" s="12">
        <v>2626</v>
      </c>
    </row>
    <row r="21" spans="2:4" x14ac:dyDescent="0.3">
      <c r="B21" s="1"/>
      <c r="C21" s="1"/>
      <c r="D21" s="1"/>
    </row>
    <row r="22" spans="2:4" x14ac:dyDescent="0.3">
      <c r="B22" s="1"/>
      <c r="C22" s="1"/>
      <c r="D22" s="1"/>
    </row>
    <row r="23" spans="2:4" x14ac:dyDescent="0.3">
      <c r="B23" s="1"/>
      <c r="C23" s="1"/>
      <c r="D23" s="1"/>
    </row>
    <row r="24" spans="2:4" x14ac:dyDescent="0.3">
      <c r="B24" s="1"/>
      <c r="C24" s="1"/>
      <c r="D24" s="1"/>
    </row>
    <row r="25" spans="2:4" x14ac:dyDescent="0.3">
      <c r="B25" s="1"/>
      <c r="C25" s="1"/>
      <c r="D25" s="1"/>
    </row>
    <row r="26" spans="2:4" x14ac:dyDescent="0.3">
      <c r="B26" s="1"/>
      <c r="C26" s="1"/>
      <c r="D26" s="1"/>
    </row>
    <row r="27" spans="2:4" x14ac:dyDescent="0.3">
      <c r="B27" s="1"/>
      <c r="C27" s="1"/>
      <c r="D27" s="1"/>
    </row>
  </sheetData>
  <mergeCells count="1">
    <mergeCell ref="A2:D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L27"/>
  <sheetViews>
    <sheetView workbookViewId="0">
      <selection activeCell="A3" sqref="A3"/>
    </sheetView>
  </sheetViews>
  <sheetFormatPr defaultRowHeight="14" x14ac:dyDescent="0.3"/>
  <cols>
    <col min="1" max="4" width="28.07421875" customWidth="1"/>
  </cols>
  <sheetData>
    <row r="2" spans="1:12" ht="25" customHeight="1" x14ac:dyDescent="0.3">
      <c r="A2" s="101" t="s">
        <v>171</v>
      </c>
      <c r="B2" s="101"/>
      <c r="C2" s="101"/>
      <c r="D2" s="101"/>
    </row>
    <row r="3" spans="1:12" ht="20.149999999999999" customHeight="1" x14ac:dyDescent="0.3">
      <c r="A3" s="18" t="s">
        <v>140</v>
      </c>
      <c r="B3" s="18" t="s">
        <v>161</v>
      </c>
      <c r="C3" s="18" t="s">
        <v>162</v>
      </c>
      <c r="D3" s="18" t="s">
        <v>163</v>
      </c>
    </row>
    <row r="4" spans="1:12" ht="15" customHeight="1" x14ac:dyDescent="0.3">
      <c r="A4" s="13">
        <v>2015</v>
      </c>
      <c r="B4" s="10">
        <v>88231322.930000007</v>
      </c>
      <c r="C4" s="10">
        <v>55130723.779999994</v>
      </c>
      <c r="D4" s="10">
        <v>270903365.87999022</v>
      </c>
      <c r="F4" s="2"/>
      <c r="G4" s="2"/>
      <c r="H4" s="2"/>
      <c r="I4" s="2"/>
    </row>
    <row r="5" spans="1:12" ht="15" customHeight="1" x14ac:dyDescent="0.3">
      <c r="A5" s="14">
        <v>2016</v>
      </c>
      <c r="B5" s="12">
        <v>94580902.392660066</v>
      </c>
      <c r="C5" s="12">
        <v>57962500.259999864</v>
      </c>
      <c r="D5" s="12">
        <v>264895046.7600196</v>
      </c>
      <c r="F5" s="2"/>
      <c r="G5" s="2"/>
      <c r="H5" s="2"/>
      <c r="I5" s="2"/>
    </row>
    <row r="6" spans="1:12" ht="15" customHeight="1" x14ac:dyDescent="0.3">
      <c r="A6" s="13">
        <v>2017</v>
      </c>
      <c r="B6" s="10">
        <v>94936123.497350022</v>
      </c>
      <c r="C6" s="10">
        <v>54966239.709999971</v>
      </c>
      <c r="D6" s="10">
        <v>315345648.41000992</v>
      </c>
      <c r="F6" s="2"/>
      <c r="G6" s="2"/>
      <c r="H6" s="2"/>
      <c r="I6" s="2"/>
    </row>
    <row r="7" spans="1:12" ht="15" customHeight="1" x14ac:dyDescent="0.3">
      <c r="A7" s="14">
        <v>2018</v>
      </c>
      <c r="B7" s="12">
        <v>94570125.060000002</v>
      </c>
      <c r="C7" s="12">
        <v>45510359.960000001</v>
      </c>
      <c r="D7" s="12">
        <v>290783714.46999979</v>
      </c>
      <c r="F7" s="2"/>
      <c r="G7" s="2"/>
      <c r="H7" s="2"/>
      <c r="I7" s="2"/>
    </row>
    <row r="8" spans="1:12" x14ac:dyDescent="0.3">
      <c r="A8" s="13">
        <v>2019</v>
      </c>
      <c r="B8" s="10">
        <v>105496638.08999968</v>
      </c>
      <c r="C8" s="10">
        <v>47411193.509999983</v>
      </c>
      <c r="D8" s="10">
        <v>295342911.31001049</v>
      </c>
      <c r="F8" s="2"/>
      <c r="G8" s="2"/>
      <c r="H8" s="2"/>
      <c r="I8" s="2"/>
    </row>
    <row r="9" spans="1:12" x14ac:dyDescent="0.3">
      <c r="A9" s="14">
        <v>2020</v>
      </c>
      <c r="B9" s="12">
        <v>93774039.079999924</v>
      </c>
      <c r="C9" s="12">
        <v>38194168.610000007</v>
      </c>
      <c r="D9" s="12">
        <v>252579536.08001009</v>
      </c>
      <c r="F9" s="2"/>
      <c r="G9" s="2"/>
      <c r="H9" s="2"/>
    </row>
    <row r="10" spans="1:12" x14ac:dyDescent="0.3">
      <c r="A10" s="13">
        <v>2021</v>
      </c>
      <c r="B10" s="10">
        <v>73976098.77000013</v>
      </c>
      <c r="C10" s="10">
        <v>30581952.810000017</v>
      </c>
      <c r="D10" s="10">
        <v>260207728.15000975</v>
      </c>
      <c r="F10" s="2"/>
      <c r="G10" s="2"/>
      <c r="H10" s="2"/>
      <c r="J10" s="54"/>
      <c r="K10" s="54"/>
      <c r="L10" s="54"/>
    </row>
    <row r="11" spans="1:12" x14ac:dyDescent="0.3">
      <c r="A11" s="14">
        <v>2022</v>
      </c>
      <c r="B11" s="12">
        <v>45286080.149999954</v>
      </c>
      <c r="C11" s="12">
        <v>20228705.720000003</v>
      </c>
      <c r="D11" s="12">
        <v>224758476.05000013</v>
      </c>
    </row>
    <row r="21" spans="2:4" x14ac:dyDescent="0.3">
      <c r="B21" s="1"/>
      <c r="C21" s="1"/>
      <c r="D21" s="1"/>
    </row>
    <row r="22" spans="2:4" x14ac:dyDescent="0.3">
      <c r="B22" s="1"/>
      <c r="C22" s="1"/>
      <c r="D22" s="1"/>
    </row>
    <row r="23" spans="2:4" x14ac:dyDescent="0.3">
      <c r="B23" s="1"/>
      <c r="C23" s="1"/>
      <c r="D23" s="1"/>
    </row>
    <row r="24" spans="2:4" x14ac:dyDescent="0.3">
      <c r="B24" s="1"/>
      <c r="C24" s="1"/>
      <c r="D24" s="1"/>
    </row>
    <row r="25" spans="2:4" x14ac:dyDescent="0.3">
      <c r="B25" s="1"/>
      <c r="C25" s="1"/>
      <c r="D25" s="1"/>
    </row>
    <row r="26" spans="2:4" x14ac:dyDescent="0.3">
      <c r="B26" s="1"/>
      <c r="C26" s="1"/>
      <c r="D26" s="1"/>
    </row>
    <row r="27" spans="2:4" x14ac:dyDescent="0.3">
      <c r="B27" s="1"/>
      <c r="C27" s="1"/>
      <c r="D27" s="1"/>
    </row>
  </sheetData>
  <mergeCells count="1">
    <mergeCell ref="A2:D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I24"/>
  <sheetViews>
    <sheetView workbookViewId="0">
      <selection activeCell="A2" sqref="A2:I2"/>
    </sheetView>
  </sheetViews>
  <sheetFormatPr defaultRowHeight="14" x14ac:dyDescent="0.3"/>
  <cols>
    <col min="1" max="1" width="24.07421875" customWidth="1"/>
    <col min="2" max="9" width="17.07421875" customWidth="1"/>
    <col min="11" max="11" width="8.84375" customWidth="1"/>
  </cols>
  <sheetData>
    <row r="2" spans="1:9" ht="24.75" customHeight="1" x14ac:dyDescent="0.3">
      <c r="A2" s="113" t="s">
        <v>172</v>
      </c>
      <c r="B2" s="114"/>
      <c r="C2" s="114"/>
      <c r="D2" s="114"/>
      <c r="E2" s="114"/>
      <c r="F2" s="114"/>
      <c r="G2" s="114"/>
      <c r="H2" s="114"/>
      <c r="I2" s="115"/>
    </row>
    <row r="3" spans="1:9" ht="20.149999999999999" customHeight="1" x14ac:dyDescent="0.3">
      <c r="A3" s="25"/>
      <c r="B3" s="120" t="s">
        <v>173</v>
      </c>
      <c r="C3" s="121"/>
      <c r="D3" s="121"/>
      <c r="E3" s="122"/>
      <c r="F3" s="120" t="s">
        <v>174</v>
      </c>
      <c r="G3" s="121"/>
      <c r="H3" s="121"/>
      <c r="I3" s="122"/>
    </row>
    <row r="4" spans="1:9" ht="20.149999999999999" customHeight="1" x14ac:dyDescent="0.3">
      <c r="A4" s="18" t="s">
        <v>175</v>
      </c>
      <c r="B4" s="18">
        <v>2019</v>
      </c>
      <c r="C4" s="18">
        <v>2020</v>
      </c>
      <c r="D4" s="18">
        <v>2021</v>
      </c>
      <c r="E4" s="18">
        <v>2022</v>
      </c>
      <c r="F4" s="18">
        <v>2019</v>
      </c>
      <c r="G4" s="18">
        <v>2020</v>
      </c>
      <c r="H4" s="18">
        <v>2021</v>
      </c>
      <c r="I4" s="18">
        <v>2022</v>
      </c>
    </row>
    <row r="5" spans="1:9" x14ac:dyDescent="0.3">
      <c r="A5" s="13" t="s">
        <v>176</v>
      </c>
      <c r="B5" s="10">
        <v>4566</v>
      </c>
      <c r="C5" s="10">
        <v>3752</v>
      </c>
      <c r="D5" s="10">
        <v>3015</v>
      </c>
      <c r="E5" s="10">
        <v>2696</v>
      </c>
      <c r="F5" s="10">
        <v>61141662.790000021</v>
      </c>
      <c r="G5" s="10">
        <v>53249196.919999965</v>
      </c>
      <c r="H5" s="10">
        <v>39737298.859999947</v>
      </c>
      <c r="I5" s="10">
        <v>25293404.770000011</v>
      </c>
    </row>
    <row r="6" spans="1:9" x14ac:dyDescent="0.3">
      <c r="A6" s="14" t="s">
        <v>177</v>
      </c>
      <c r="B6" s="12">
        <v>1718</v>
      </c>
      <c r="C6" s="12">
        <v>1578</v>
      </c>
      <c r="D6" s="12">
        <v>1306</v>
      </c>
      <c r="E6" s="12">
        <v>927</v>
      </c>
      <c r="F6" s="12">
        <v>52309111.780000001</v>
      </c>
      <c r="G6" s="12">
        <v>48236885.360000022</v>
      </c>
      <c r="H6" s="12">
        <v>36590333.369999938</v>
      </c>
      <c r="I6" s="12">
        <v>22093998.660000019</v>
      </c>
    </row>
    <row r="7" spans="1:9" x14ac:dyDescent="0.3">
      <c r="A7" s="13" t="s">
        <v>162</v>
      </c>
      <c r="B7" s="10">
        <v>2088</v>
      </c>
      <c r="C7" s="10">
        <v>1631</v>
      </c>
      <c r="D7" s="10">
        <v>1384</v>
      </c>
      <c r="E7" s="10">
        <v>1171</v>
      </c>
      <c r="F7" s="10">
        <v>52782914.089999944</v>
      </c>
      <c r="G7" s="10">
        <v>40739881.899999999</v>
      </c>
      <c r="H7" s="10">
        <v>32689798.760000017</v>
      </c>
      <c r="I7" s="10">
        <v>21764073.5</v>
      </c>
    </row>
    <row r="8" spans="1:9" x14ac:dyDescent="0.3">
      <c r="A8" s="14" t="s">
        <v>178</v>
      </c>
      <c r="B8" s="12">
        <v>4219</v>
      </c>
      <c r="C8" s="12">
        <v>3576</v>
      </c>
      <c r="D8" s="12">
        <v>3209</v>
      </c>
      <c r="E8" s="12">
        <v>2815</v>
      </c>
      <c r="F8" s="12">
        <v>311846314.06001019</v>
      </c>
      <c r="G8" s="12">
        <v>269970525.60999978</v>
      </c>
      <c r="H8" s="12">
        <v>275963499.57000989</v>
      </c>
      <c r="I8" s="12">
        <v>241014266.50000048</v>
      </c>
    </row>
    <row r="9" spans="1:9" x14ac:dyDescent="0.3">
      <c r="A9" s="13" t="s">
        <v>179</v>
      </c>
      <c r="B9" s="10">
        <v>229</v>
      </c>
      <c r="C9" s="10">
        <v>136</v>
      </c>
      <c r="D9" s="10">
        <v>190</v>
      </c>
      <c r="E9" s="10">
        <v>151</v>
      </c>
      <c r="F9" s="10">
        <v>7440284.1100000022</v>
      </c>
      <c r="G9" s="10">
        <v>5255574.9100099979</v>
      </c>
      <c r="H9" s="10">
        <v>6854854.0000000019</v>
      </c>
      <c r="I9" s="10">
        <v>5805380.2000000002</v>
      </c>
    </row>
    <row r="10" spans="1:9" x14ac:dyDescent="0.3">
      <c r="B10" s="1"/>
    </row>
    <row r="11" spans="1:9" x14ac:dyDescent="0.3">
      <c r="B11" s="1"/>
      <c r="C11" s="1"/>
    </row>
    <row r="12" spans="1:9" x14ac:dyDescent="0.3">
      <c r="B12" s="2"/>
      <c r="C12" s="2"/>
      <c r="D12" s="2"/>
      <c r="E12" s="2"/>
      <c r="F12" s="2"/>
      <c r="G12" s="2"/>
      <c r="H12" s="2"/>
      <c r="I12" s="2"/>
    </row>
    <row r="13" spans="1:9" x14ac:dyDescent="0.3">
      <c r="B13" s="2"/>
      <c r="C13" s="2"/>
      <c r="D13" s="2"/>
      <c r="E13" s="2"/>
      <c r="F13" s="2"/>
      <c r="G13" s="2"/>
      <c r="H13" s="2"/>
      <c r="I13" s="2"/>
    </row>
    <row r="14" spans="1:9" x14ac:dyDescent="0.3">
      <c r="B14" s="2"/>
      <c r="C14" s="2"/>
      <c r="D14" s="2"/>
      <c r="E14" s="2"/>
      <c r="F14" s="2"/>
      <c r="G14" s="2"/>
      <c r="H14" s="2"/>
      <c r="I14" s="2"/>
    </row>
    <row r="15" spans="1:9" x14ac:dyDescent="0.3">
      <c r="B15" s="2"/>
      <c r="C15" s="2"/>
      <c r="D15" s="2"/>
      <c r="E15" s="2"/>
      <c r="F15" s="2"/>
      <c r="G15" s="2"/>
      <c r="H15" s="2"/>
      <c r="I15" s="2"/>
    </row>
    <row r="16" spans="1:9" x14ac:dyDescent="0.3">
      <c r="B16" s="2"/>
      <c r="C16" s="2"/>
      <c r="D16" s="2"/>
      <c r="E16" s="2"/>
      <c r="F16" s="2"/>
      <c r="G16" s="2"/>
      <c r="H16" s="2"/>
      <c r="I16" s="2"/>
    </row>
    <row r="17" spans="2:9" x14ac:dyDescent="0.3">
      <c r="B17" s="1"/>
      <c r="C17" s="1"/>
    </row>
    <row r="18" spans="2:9" x14ac:dyDescent="0.3">
      <c r="F18" s="1"/>
      <c r="G18" s="1"/>
      <c r="H18" s="1"/>
      <c r="I18" s="1"/>
    </row>
    <row r="19" spans="2:9" x14ac:dyDescent="0.3">
      <c r="B19" s="1"/>
      <c r="C19" s="1"/>
      <c r="D19" s="1"/>
      <c r="E19" s="1"/>
      <c r="F19" s="1"/>
      <c r="G19" s="1"/>
      <c r="H19" s="1"/>
      <c r="I19" s="1"/>
    </row>
    <row r="20" spans="2:9" x14ac:dyDescent="0.3">
      <c r="B20" s="1"/>
      <c r="C20" s="1"/>
      <c r="D20" s="1"/>
      <c r="E20" s="1"/>
      <c r="F20" s="1"/>
      <c r="G20" s="1"/>
      <c r="H20" s="1"/>
      <c r="I20" s="1"/>
    </row>
    <row r="21" spans="2:9" x14ac:dyDescent="0.3">
      <c r="B21" s="1"/>
      <c r="C21" s="1"/>
      <c r="D21" s="1"/>
      <c r="E21" s="1"/>
      <c r="F21" s="1"/>
      <c r="G21" s="1"/>
      <c r="H21" s="1"/>
      <c r="I21" s="1"/>
    </row>
    <row r="22" spans="2:9" x14ac:dyDescent="0.3">
      <c r="B22" s="1"/>
      <c r="C22" s="1"/>
      <c r="D22" s="1"/>
      <c r="E22" s="1"/>
      <c r="F22" s="1"/>
      <c r="G22" s="1"/>
      <c r="H22" s="1"/>
      <c r="I22" s="1"/>
    </row>
    <row r="23" spans="2:9" x14ac:dyDescent="0.3">
      <c r="B23" s="1"/>
      <c r="C23" s="1"/>
      <c r="D23" s="1"/>
      <c r="E23" s="1"/>
    </row>
    <row r="24" spans="2:9" x14ac:dyDescent="0.3">
      <c r="B24" s="1"/>
      <c r="C24" s="1"/>
      <c r="D24" s="1"/>
      <c r="E24" s="1"/>
    </row>
  </sheetData>
  <mergeCells count="3">
    <mergeCell ref="A2:I2"/>
    <mergeCell ref="B3:E3"/>
    <mergeCell ref="F3:I3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2:I17"/>
  <sheetViews>
    <sheetView workbookViewId="0">
      <selection activeCell="B25" sqref="B25"/>
    </sheetView>
  </sheetViews>
  <sheetFormatPr defaultRowHeight="14" x14ac:dyDescent="0.3"/>
  <cols>
    <col min="1" max="3" width="36.84375" customWidth="1"/>
    <col min="6" max="7" width="13.69140625" customWidth="1"/>
  </cols>
  <sheetData>
    <row r="2" spans="1:9" ht="25" customHeight="1" x14ac:dyDescent="0.3">
      <c r="A2" s="101" t="s">
        <v>18</v>
      </c>
      <c r="B2" s="101"/>
      <c r="C2" s="101"/>
    </row>
    <row r="3" spans="1:9" ht="20.149999999999999" customHeight="1" x14ac:dyDescent="0.3">
      <c r="A3" s="26" t="s">
        <v>19</v>
      </c>
      <c r="B3" s="26" t="s">
        <v>20</v>
      </c>
      <c r="C3" s="27" t="s">
        <v>21</v>
      </c>
    </row>
    <row r="4" spans="1:9" ht="15" customHeight="1" x14ac:dyDescent="0.3">
      <c r="A4" s="28">
        <v>2009</v>
      </c>
      <c r="B4" s="29">
        <v>1877440.2546309999</v>
      </c>
      <c r="C4" s="29">
        <v>925630879.41242206</v>
      </c>
      <c r="H4" s="1"/>
      <c r="I4" s="1"/>
    </row>
    <row r="5" spans="1:9" ht="15" customHeight="1" x14ac:dyDescent="0.3">
      <c r="A5" s="30">
        <v>2010</v>
      </c>
      <c r="B5" s="31">
        <v>1751453.159032</v>
      </c>
      <c r="C5" s="31">
        <v>884329237.00590193</v>
      </c>
      <c r="H5" s="1"/>
      <c r="I5" s="1"/>
    </row>
    <row r="6" spans="1:9" ht="15" customHeight="1" x14ac:dyDescent="0.3">
      <c r="A6" s="28">
        <v>2011</v>
      </c>
      <c r="B6" s="29">
        <v>1803737.017341</v>
      </c>
      <c r="C6" s="29">
        <v>882518510.33188927</v>
      </c>
      <c r="H6" s="1"/>
      <c r="I6" s="1"/>
    </row>
    <row r="7" spans="1:9" ht="15" customHeight="1" x14ac:dyDescent="0.3">
      <c r="A7" s="30">
        <v>2012</v>
      </c>
      <c r="B7" s="31">
        <v>1870583.63341</v>
      </c>
      <c r="C7" s="31">
        <v>852321291.37745881</v>
      </c>
      <c r="H7" s="1"/>
      <c r="I7" s="1"/>
    </row>
    <row r="8" spans="1:9" ht="15" customHeight="1" x14ac:dyDescent="0.3">
      <c r="A8" s="28">
        <v>2013</v>
      </c>
      <c r="B8" s="29">
        <v>1874746.158728</v>
      </c>
      <c r="C8" s="29">
        <v>809715408.019104</v>
      </c>
      <c r="H8" s="1"/>
      <c r="I8" s="1"/>
    </row>
    <row r="9" spans="1:9" ht="15" customHeight="1" x14ac:dyDescent="0.3">
      <c r="A9" s="30">
        <v>2014</v>
      </c>
      <c r="B9" s="31">
        <v>1858106.9967759999</v>
      </c>
      <c r="C9" s="31">
        <v>824330213.09648407</v>
      </c>
      <c r="H9" s="1"/>
      <c r="I9" s="1"/>
    </row>
    <row r="10" spans="1:9" ht="15" customHeight="1" x14ac:dyDescent="0.3">
      <c r="A10" s="28">
        <v>2015</v>
      </c>
      <c r="B10" s="29">
        <v>1814831.1478660007</v>
      </c>
      <c r="C10" s="29">
        <v>894223704.35738504</v>
      </c>
      <c r="H10" s="1"/>
      <c r="I10" s="1"/>
    </row>
    <row r="11" spans="1:9" ht="15" customHeight="1" x14ac:dyDescent="0.3">
      <c r="A11" s="30">
        <v>2016</v>
      </c>
      <c r="B11" s="31">
        <v>1795039.3990690005</v>
      </c>
      <c r="C11" s="31">
        <v>1076304927.3618627</v>
      </c>
      <c r="H11" s="1"/>
      <c r="I11" s="1"/>
    </row>
    <row r="12" spans="1:9" ht="15" customHeight="1" x14ac:dyDescent="0.3">
      <c r="A12" s="28">
        <v>2017</v>
      </c>
      <c r="B12" s="29">
        <v>1865963.8800479993</v>
      </c>
      <c r="C12" s="29">
        <v>1285952660.7604458</v>
      </c>
      <c r="H12" s="1"/>
      <c r="I12" s="1"/>
    </row>
    <row r="13" spans="1:9" ht="15" customHeight="1" x14ac:dyDescent="0.3">
      <c r="A13" s="30">
        <v>2018</v>
      </c>
      <c r="B13" s="31">
        <v>1880434.1272680005</v>
      </c>
      <c r="C13" s="31">
        <v>1325381603.3673348</v>
      </c>
      <c r="H13" s="1"/>
      <c r="I13" s="1"/>
    </row>
    <row r="14" spans="1:9" ht="15" customHeight="1" x14ac:dyDescent="0.3">
      <c r="A14" s="28">
        <v>2019</v>
      </c>
      <c r="B14" s="29">
        <v>1967735.3725159999</v>
      </c>
      <c r="C14" s="29">
        <v>1322324741.6876121</v>
      </c>
      <c r="H14" s="1"/>
      <c r="I14" s="1"/>
    </row>
    <row r="15" spans="1:9" ht="15" customHeight="1" x14ac:dyDescent="0.3">
      <c r="A15" s="30">
        <v>2020</v>
      </c>
      <c r="B15" s="31">
        <v>2115947.7009529998</v>
      </c>
      <c r="C15" s="31">
        <v>1319454262.1004469</v>
      </c>
      <c r="H15" s="1"/>
      <c r="I15" s="1"/>
    </row>
    <row r="16" spans="1:9" x14ac:dyDescent="0.3">
      <c r="A16" s="28">
        <v>2021</v>
      </c>
      <c r="B16" s="29">
        <v>2179882.633438</v>
      </c>
      <c r="C16" s="29">
        <v>1329658994.2093875</v>
      </c>
      <c r="H16" s="1"/>
      <c r="I16" s="1"/>
    </row>
    <row r="17" spans="1:9" x14ac:dyDescent="0.3">
      <c r="A17" s="30">
        <v>2022</v>
      </c>
      <c r="B17" s="31">
        <v>2237057.0757249999</v>
      </c>
      <c r="C17" s="31">
        <v>1271018849.6687768</v>
      </c>
      <c r="H17" s="1"/>
      <c r="I17" s="1"/>
    </row>
  </sheetData>
  <mergeCells count="1">
    <mergeCell ref="A2:C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F35"/>
  <sheetViews>
    <sheetView workbookViewId="0">
      <selection activeCell="C23" sqref="C23"/>
    </sheetView>
  </sheetViews>
  <sheetFormatPr defaultRowHeight="14" x14ac:dyDescent="0.3"/>
  <cols>
    <col min="1" max="6" width="25.23046875" customWidth="1"/>
    <col min="7" max="7" width="9.765625" customWidth="1"/>
  </cols>
  <sheetData>
    <row r="2" spans="1:6" ht="25" customHeight="1" x14ac:dyDescent="0.3">
      <c r="A2" s="101" t="s">
        <v>180</v>
      </c>
      <c r="B2" s="101"/>
      <c r="C2" s="101"/>
      <c r="D2" s="101"/>
      <c r="E2" s="101"/>
      <c r="F2" s="101"/>
    </row>
    <row r="3" spans="1:6" ht="20.149999999999999" customHeight="1" x14ac:dyDescent="0.3">
      <c r="A3" s="25"/>
      <c r="B3" s="102" t="s">
        <v>156</v>
      </c>
      <c r="C3" s="102"/>
      <c r="D3" s="102"/>
      <c r="E3" s="102"/>
      <c r="F3" s="102"/>
    </row>
    <row r="4" spans="1:6" x14ac:dyDescent="0.3">
      <c r="A4" s="18" t="s">
        <v>181</v>
      </c>
      <c r="B4" s="18" t="s">
        <v>176</v>
      </c>
      <c r="C4" s="18" t="s">
        <v>177</v>
      </c>
      <c r="D4" s="18" t="s">
        <v>162</v>
      </c>
      <c r="E4" s="18" t="s">
        <v>178</v>
      </c>
      <c r="F4" s="18" t="s">
        <v>179</v>
      </c>
    </row>
    <row r="5" spans="1:6" ht="15" customHeight="1" x14ac:dyDescent="0.3">
      <c r="A5" s="13" t="s">
        <v>182</v>
      </c>
      <c r="B5" s="10">
        <v>4073</v>
      </c>
      <c r="C5" s="10">
        <v>323</v>
      </c>
      <c r="D5" s="10">
        <v>261</v>
      </c>
      <c r="E5" s="10">
        <v>789</v>
      </c>
      <c r="F5" s="10">
        <v>111</v>
      </c>
    </row>
    <row r="6" spans="1:6" ht="15" customHeight="1" x14ac:dyDescent="0.3">
      <c r="A6" s="14" t="s">
        <v>183</v>
      </c>
      <c r="B6" s="12">
        <v>3510</v>
      </c>
      <c r="C6" s="12">
        <v>781</v>
      </c>
      <c r="D6" s="12">
        <v>728</v>
      </c>
      <c r="E6" s="12">
        <v>1421</v>
      </c>
      <c r="F6" s="12">
        <v>199</v>
      </c>
    </row>
    <row r="7" spans="1:6" ht="15" customHeight="1" x14ac:dyDescent="0.3">
      <c r="A7" s="13" t="s">
        <v>184</v>
      </c>
      <c r="B7" s="10">
        <v>3137</v>
      </c>
      <c r="C7" s="10">
        <v>1007</v>
      </c>
      <c r="D7" s="10">
        <v>1300</v>
      </c>
      <c r="E7" s="10">
        <v>1487</v>
      </c>
      <c r="F7" s="10">
        <v>141</v>
      </c>
    </row>
    <row r="8" spans="1:6" ht="15" customHeight="1" x14ac:dyDescent="0.3">
      <c r="A8" s="14" t="s">
        <v>185</v>
      </c>
      <c r="B8" s="12">
        <v>2755</v>
      </c>
      <c r="C8" s="12">
        <v>2341</v>
      </c>
      <c r="D8" s="12">
        <v>2986</v>
      </c>
      <c r="E8" s="12">
        <v>4186</v>
      </c>
      <c r="F8" s="12">
        <v>176</v>
      </c>
    </row>
    <row r="9" spans="1:6" ht="15" customHeight="1" x14ac:dyDescent="0.3">
      <c r="A9" s="13" t="s">
        <v>186</v>
      </c>
      <c r="B9" s="10">
        <v>346</v>
      </c>
      <c r="C9" s="10">
        <v>626</v>
      </c>
      <c r="D9" s="10">
        <v>586</v>
      </c>
      <c r="E9" s="10">
        <v>2109</v>
      </c>
      <c r="F9" s="10">
        <v>39</v>
      </c>
    </row>
    <row r="10" spans="1:6" ht="15" customHeight="1" x14ac:dyDescent="0.3">
      <c r="A10" s="14" t="s">
        <v>187</v>
      </c>
      <c r="B10" s="12">
        <v>108</v>
      </c>
      <c r="C10" s="12">
        <v>239</v>
      </c>
      <c r="D10" s="12">
        <v>173</v>
      </c>
      <c r="E10" s="12">
        <v>1324</v>
      </c>
      <c r="F10" s="12">
        <v>15</v>
      </c>
    </row>
    <row r="11" spans="1:6" ht="15" customHeight="1" x14ac:dyDescent="0.3">
      <c r="A11" s="13" t="s">
        <v>188</v>
      </c>
      <c r="B11" s="10">
        <v>39</v>
      </c>
      <c r="C11" s="10">
        <v>91</v>
      </c>
      <c r="D11" s="10">
        <v>98</v>
      </c>
      <c r="E11" s="10">
        <v>812</v>
      </c>
      <c r="F11" s="10">
        <v>6</v>
      </c>
    </row>
    <row r="12" spans="1:6" x14ac:dyDescent="0.3">
      <c r="A12" s="14" t="s">
        <v>189</v>
      </c>
      <c r="B12" s="12">
        <v>36</v>
      </c>
      <c r="C12" s="12">
        <v>72</v>
      </c>
      <c r="D12" s="12">
        <v>87</v>
      </c>
      <c r="E12" s="12">
        <v>695</v>
      </c>
      <c r="F12" s="12">
        <v>8</v>
      </c>
    </row>
    <row r="13" spans="1:6" x14ac:dyDescent="0.3">
      <c r="A13" s="13" t="s">
        <v>190</v>
      </c>
      <c r="B13" s="10">
        <v>25</v>
      </c>
      <c r="C13" s="10">
        <v>49</v>
      </c>
      <c r="D13" s="10">
        <v>55</v>
      </c>
      <c r="E13" s="10">
        <v>996</v>
      </c>
      <c r="F13" s="10">
        <v>11</v>
      </c>
    </row>
    <row r="27" spans="2:6" x14ac:dyDescent="0.3">
      <c r="B27" s="1"/>
      <c r="C27" s="1"/>
      <c r="D27" s="1"/>
      <c r="E27" s="1"/>
      <c r="F27" s="1"/>
    </row>
    <row r="28" spans="2:6" x14ac:dyDescent="0.3">
      <c r="B28" s="1"/>
      <c r="C28" s="1"/>
      <c r="D28" s="1"/>
      <c r="E28" s="1"/>
      <c r="F28" s="1"/>
    </row>
    <row r="29" spans="2:6" x14ac:dyDescent="0.3">
      <c r="B29" s="1"/>
      <c r="C29" s="1"/>
      <c r="D29" s="1"/>
      <c r="E29" s="1"/>
      <c r="F29" s="1"/>
    </row>
    <row r="30" spans="2:6" x14ac:dyDescent="0.3">
      <c r="B30" s="1"/>
      <c r="C30" s="1"/>
      <c r="D30" s="1"/>
      <c r="E30" s="1"/>
      <c r="F30" s="1"/>
    </row>
    <row r="31" spans="2:6" x14ac:dyDescent="0.3">
      <c r="B31" s="1"/>
      <c r="C31" s="1"/>
      <c r="D31" s="1"/>
      <c r="E31" s="1"/>
      <c r="F31" s="1"/>
    </row>
    <row r="32" spans="2:6" x14ac:dyDescent="0.3">
      <c r="B32" s="1"/>
      <c r="C32" s="1"/>
      <c r="D32" s="1"/>
      <c r="E32" s="1"/>
      <c r="F32" s="1"/>
    </row>
    <row r="33" spans="2:6" x14ac:dyDescent="0.3">
      <c r="B33" s="1"/>
      <c r="C33" s="1"/>
      <c r="D33" s="1"/>
      <c r="E33" s="1"/>
      <c r="F33" s="1"/>
    </row>
    <row r="34" spans="2:6" x14ac:dyDescent="0.3">
      <c r="B34" s="1"/>
      <c r="C34" s="1"/>
      <c r="D34" s="1"/>
      <c r="E34" s="1"/>
      <c r="F34" s="1"/>
    </row>
    <row r="35" spans="2:6" x14ac:dyDescent="0.3">
      <c r="B35" s="1"/>
      <c r="C35" s="1"/>
      <c r="D35" s="1"/>
      <c r="E35" s="1"/>
      <c r="F35" s="1"/>
    </row>
  </sheetData>
  <mergeCells count="2">
    <mergeCell ref="B3:F3"/>
    <mergeCell ref="A2:F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Z27"/>
  <sheetViews>
    <sheetView workbookViewId="0">
      <selection activeCell="I19" sqref="I19"/>
    </sheetView>
  </sheetViews>
  <sheetFormatPr defaultRowHeight="14" x14ac:dyDescent="0.3"/>
  <cols>
    <col min="1" max="1" width="13.84375" customWidth="1"/>
    <col min="2" max="9" width="13.4609375" customWidth="1"/>
  </cols>
  <sheetData>
    <row r="2" spans="1:26" ht="25" customHeight="1" x14ac:dyDescent="0.3">
      <c r="A2" s="101" t="s">
        <v>191</v>
      </c>
      <c r="B2" s="101"/>
      <c r="C2" s="101"/>
      <c r="D2" s="101"/>
      <c r="E2" s="101"/>
      <c r="F2" s="101"/>
      <c r="G2" s="101"/>
      <c r="H2" s="101"/>
      <c r="I2" s="101"/>
    </row>
    <row r="3" spans="1:26" ht="20.149999999999999" customHeight="1" x14ac:dyDescent="0.3">
      <c r="A3" s="27" t="s">
        <v>192</v>
      </c>
      <c r="B3" s="27">
        <v>2015</v>
      </c>
      <c r="C3" s="27">
        <v>2016</v>
      </c>
      <c r="D3" s="27">
        <v>2017</v>
      </c>
      <c r="E3" s="27">
        <v>2018</v>
      </c>
      <c r="F3" s="27">
        <v>2019</v>
      </c>
      <c r="G3" s="27">
        <v>2020</v>
      </c>
      <c r="H3" s="27">
        <v>2021</v>
      </c>
      <c r="I3" s="27">
        <v>2021</v>
      </c>
    </row>
    <row r="4" spans="1:26" ht="15" customHeight="1" x14ac:dyDescent="0.3">
      <c r="A4" s="116" t="s">
        <v>161</v>
      </c>
      <c r="B4" s="116"/>
      <c r="C4" s="116"/>
      <c r="D4" s="116"/>
      <c r="E4" s="116"/>
      <c r="F4" s="116"/>
      <c r="G4" s="116"/>
      <c r="H4" s="116"/>
      <c r="I4" s="116"/>
    </row>
    <row r="5" spans="1:26" ht="15" customHeight="1" x14ac:dyDescent="0.3">
      <c r="A5" s="50" t="s">
        <v>193</v>
      </c>
      <c r="B5" s="51">
        <v>2397</v>
      </c>
      <c r="C5" s="51">
        <v>2058</v>
      </c>
      <c r="D5" s="51">
        <v>1764</v>
      </c>
      <c r="E5" s="33">
        <v>1766</v>
      </c>
      <c r="F5" s="33">
        <v>1886</v>
      </c>
      <c r="G5" s="33">
        <v>1495</v>
      </c>
      <c r="H5" s="33">
        <v>1483</v>
      </c>
      <c r="I5" s="33">
        <v>1970</v>
      </c>
      <c r="T5" s="1"/>
      <c r="U5" s="1"/>
      <c r="V5" s="1"/>
      <c r="W5" s="1"/>
      <c r="X5" s="1"/>
      <c r="Y5" s="1"/>
      <c r="Z5" s="1"/>
    </row>
    <row r="6" spans="1:26" ht="15" customHeight="1" x14ac:dyDescent="0.3">
      <c r="A6" s="48" t="s">
        <v>184</v>
      </c>
      <c r="B6" s="49">
        <v>1602</v>
      </c>
      <c r="C6" s="49">
        <v>1596</v>
      </c>
      <c r="D6" s="49">
        <v>1352</v>
      </c>
      <c r="E6" s="52">
        <v>1216</v>
      </c>
      <c r="F6" s="52">
        <v>1272</v>
      </c>
      <c r="G6" s="52">
        <v>1030</v>
      </c>
      <c r="H6" s="52">
        <v>857</v>
      </c>
      <c r="I6" s="52">
        <v>590</v>
      </c>
      <c r="T6" s="1"/>
      <c r="U6" s="1"/>
      <c r="V6" s="1"/>
      <c r="W6" s="1"/>
      <c r="X6" s="1"/>
      <c r="Y6" s="1"/>
      <c r="Z6" s="1"/>
    </row>
    <row r="7" spans="1:26" ht="15" customHeight="1" x14ac:dyDescent="0.3">
      <c r="A7" s="50" t="s">
        <v>185</v>
      </c>
      <c r="B7" s="51">
        <v>1521</v>
      </c>
      <c r="C7" s="51">
        <v>1765</v>
      </c>
      <c r="D7" s="51">
        <v>1712</v>
      </c>
      <c r="E7" s="33">
        <v>1821</v>
      </c>
      <c r="F7" s="33">
        <v>1944</v>
      </c>
      <c r="G7" s="33">
        <v>1762</v>
      </c>
      <c r="H7" s="33">
        <v>1212</v>
      </c>
      <c r="I7" s="33">
        <v>581</v>
      </c>
      <c r="T7" s="1"/>
      <c r="U7" s="1"/>
      <c r="V7" s="1"/>
      <c r="W7" s="1"/>
      <c r="X7" s="1"/>
      <c r="Y7" s="1"/>
      <c r="Z7" s="1"/>
    </row>
    <row r="8" spans="1:26" ht="15" customHeight="1" x14ac:dyDescent="0.3">
      <c r="A8" s="48" t="s">
        <v>186</v>
      </c>
      <c r="B8" s="49">
        <v>248</v>
      </c>
      <c r="C8" s="49">
        <v>309</v>
      </c>
      <c r="D8" s="49">
        <v>344</v>
      </c>
      <c r="E8" s="52">
        <v>380</v>
      </c>
      <c r="F8" s="52">
        <v>470</v>
      </c>
      <c r="G8" s="52">
        <v>467</v>
      </c>
      <c r="H8" s="52">
        <v>376</v>
      </c>
      <c r="I8" s="52">
        <v>177</v>
      </c>
      <c r="T8" s="1"/>
      <c r="U8" s="1"/>
      <c r="V8" s="1"/>
      <c r="W8" s="1"/>
      <c r="X8" s="1"/>
      <c r="Y8" s="1"/>
      <c r="Z8" s="1"/>
    </row>
    <row r="9" spans="1:26" ht="15" customHeight="1" x14ac:dyDescent="0.3">
      <c r="A9" s="50" t="s">
        <v>187</v>
      </c>
      <c r="B9" s="51">
        <v>92</v>
      </c>
      <c r="C9" s="51">
        <v>117</v>
      </c>
      <c r="D9" s="51">
        <v>138</v>
      </c>
      <c r="E9" s="33">
        <v>143</v>
      </c>
      <c r="F9" s="33">
        <v>158</v>
      </c>
      <c r="G9" s="33">
        <v>154</v>
      </c>
      <c r="H9" s="33">
        <v>130</v>
      </c>
      <c r="I9" s="33">
        <v>58</v>
      </c>
      <c r="T9" s="1"/>
      <c r="U9" s="1"/>
      <c r="V9" s="1"/>
      <c r="W9" s="1"/>
      <c r="X9" s="1"/>
      <c r="Y9" s="1"/>
      <c r="Z9" s="1"/>
    </row>
    <row r="10" spans="1:26" ht="15" customHeight="1" x14ac:dyDescent="0.3">
      <c r="A10" s="48" t="s">
        <v>194</v>
      </c>
      <c r="B10" s="49">
        <v>107</v>
      </c>
      <c r="C10" s="49">
        <v>104</v>
      </c>
      <c r="D10" s="49">
        <v>126</v>
      </c>
      <c r="E10" s="52">
        <v>116</v>
      </c>
      <c r="F10" s="52">
        <v>151</v>
      </c>
      <c r="G10" s="52">
        <v>124</v>
      </c>
      <c r="H10" s="52">
        <v>93</v>
      </c>
      <c r="I10" s="52">
        <v>73</v>
      </c>
      <c r="T10" s="1"/>
      <c r="U10" s="1"/>
      <c r="V10" s="1"/>
      <c r="W10" s="1"/>
      <c r="X10" s="1"/>
      <c r="Y10" s="1"/>
      <c r="Z10" s="1"/>
    </row>
    <row r="11" spans="1:26" ht="15" customHeight="1" x14ac:dyDescent="0.3">
      <c r="A11" s="50" t="s">
        <v>195</v>
      </c>
      <c r="B11" s="51">
        <v>17</v>
      </c>
      <c r="C11" s="51">
        <v>17</v>
      </c>
      <c r="D11" s="51">
        <v>21</v>
      </c>
      <c r="E11" s="33">
        <v>22</v>
      </c>
      <c r="F11" s="33">
        <v>18</v>
      </c>
      <c r="G11" s="33">
        <v>17</v>
      </c>
      <c r="H11" s="33">
        <v>12</v>
      </c>
      <c r="I11" s="33">
        <v>8</v>
      </c>
      <c r="T11" s="1"/>
      <c r="U11" s="1"/>
      <c r="V11" s="1"/>
      <c r="W11" s="1"/>
      <c r="X11" s="1"/>
      <c r="Y11" s="1"/>
      <c r="Z11" s="1"/>
    </row>
    <row r="12" spans="1:26" ht="15" customHeight="1" x14ac:dyDescent="0.3">
      <c r="A12" s="116" t="s">
        <v>162</v>
      </c>
      <c r="B12" s="116"/>
      <c r="C12" s="116"/>
      <c r="D12" s="116"/>
      <c r="E12" s="116"/>
      <c r="F12" s="116"/>
      <c r="G12" s="116"/>
      <c r="H12" s="116"/>
      <c r="I12" s="116"/>
    </row>
    <row r="13" spans="1:26" ht="15" customHeight="1" x14ac:dyDescent="0.3">
      <c r="A13" s="50" t="s">
        <v>193</v>
      </c>
      <c r="B13" s="51">
        <v>115</v>
      </c>
      <c r="C13" s="51">
        <v>85</v>
      </c>
      <c r="D13" s="51">
        <v>105</v>
      </c>
      <c r="E13" s="33">
        <v>79</v>
      </c>
      <c r="F13" s="33">
        <v>98</v>
      </c>
      <c r="G13" s="33">
        <v>107</v>
      </c>
      <c r="H13" s="33">
        <v>146</v>
      </c>
      <c r="I13" s="33">
        <v>321</v>
      </c>
      <c r="T13" s="1"/>
      <c r="U13" s="1"/>
      <c r="V13" s="1"/>
      <c r="W13" s="1"/>
      <c r="X13" s="1"/>
      <c r="Y13" s="1"/>
      <c r="Z13" s="1"/>
    </row>
    <row r="14" spans="1:26" ht="15" customHeight="1" x14ac:dyDescent="0.3">
      <c r="A14" s="48" t="s">
        <v>184</v>
      </c>
      <c r="B14" s="49">
        <v>369</v>
      </c>
      <c r="C14" s="49">
        <v>356</v>
      </c>
      <c r="D14" s="49">
        <v>285</v>
      </c>
      <c r="E14" s="52">
        <v>232</v>
      </c>
      <c r="F14" s="52">
        <v>272</v>
      </c>
      <c r="G14" s="52">
        <v>209</v>
      </c>
      <c r="H14" s="52">
        <v>234</v>
      </c>
      <c r="I14" s="52">
        <v>262</v>
      </c>
      <c r="T14" s="1"/>
      <c r="U14" s="1"/>
      <c r="V14" s="1"/>
      <c r="W14" s="1"/>
      <c r="X14" s="1"/>
      <c r="Y14" s="1"/>
      <c r="Z14" s="1"/>
    </row>
    <row r="15" spans="1:26" ht="15" customHeight="1" x14ac:dyDescent="0.3">
      <c r="A15" s="50" t="s">
        <v>185</v>
      </c>
      <c r="B15" s="51">
        <v>1426</v>
      </c>
      <c r="C15" s="51">
        <v>1441</v>
      </c>
      <c r="D15" s="51">
        <v>1256</v>
      </c>
      <c r="E15" s="33">
        <v>1111</v>
      </c>
      <c r="F15" s="33">
        <v>1108</v>
      </c>
      <c r="G15" s="33">
        <v>903</v>
      </c>
      <c r="H15" s="33">
        <v>651</v>
      </c>
      <c r="I15" s="33">
        <v>385</v>
      </c>
      <c r="T15" s="1"/>
      <c r="U15" s="1"/>
      <c r="V15" s="1"/>
      <c r="W15" s="1"/>
      <c r="X15" s="1"/>
      <c r="Y15" s="1"/>
      <c r="Z15" s="1"/>
    </row>
    <row r="16" spans="1:26" ht="15" customHeight="1" x14ac:dyDescent="0.3">
      <c r="A16" s="48" t="s">
        <v>186</v>
      </c>
      <c r="B16" s="49">
        <v>299</v>
      </c>
      <c r="C16" s="49">
        <v>327</v>
      </c>
      <c r="D16" s="49">
        <v>307</v>
      </c>
      <c r="E16" s="52">
        <v>264</v>
      </c>
      <c r="F16" s="52">
        <v>261</v>
      </c>
      <c r="G16" s="52">
        <v>186</v>
      </c>
      <c r="H16" s="52">
        <v>152</v>
      </c>
      <c r="I16" s="52">
        <v>63</v>
      </c>
      <c r="T16" s="1"/>
      <c r="U16" s="1"/>
      <c r="V16" s="1"/>
      <c r="W16" s="1"/>
      <c r="X16" s="1"/>
      <c r="Y16" s="1"/>
      <c r="Z16" s="1"/>
    </row>
    <row r="17" spans="1:26" ht="15" customHeight="1" x14ac:dyDescent="0.3">
      <c r="A17" s="50" t="s">
        <v>187</v>
      </c>
      <c r="B17" s="51">
        <v>76</v>
      </c>
      <c r="C17" s="51">
        <v>81</v>
      </c>
      <c r="D17" s="51">
        <v>79</v>
      </c>
      <c r="E17" s="33">
        <v>76</v>
      </c>
      <c r="F17" s="33">
        <v>57</v>
      </c>
      <c r="G17" s="33">
        <v>47</v>
      </c>
      <c r="H17" s="33">
        <v>51</v>
      </c>
      <c r="I17" s="33">
        <v>29</v>
      </c>
      <c r="T17" s="1"/>
      <c r="U17" s="1"/>
      <c r="V17" s="1"/>
      <c r="W17" s="1"/>
      <c r="X17" s="1"/>
      <c r="Y17" s="1"/>
      <c r="Z17" s="1"/>
    </row>
    <row r="18" spans="1:26" ht="15" customHeight="1" x14ac:dyDescent="0.3">
      <c r="A18" s="48" t="s">
        <v>194</v>
      </c>
      <c r="B18" s="49">
        <v>50</v>
      </c>
      <c r="C18" s="49">
        <v>63</v>
      </c>
      <c r="D18" s="49">
        <v>66</v>
      </c>
      <c r="E18" s="52">
        <v>53</v>
      </c>
      <c r="F18" s="52">
        <v>71</v>
      </c>
      <c r="G18" s="52">
        <v>60</v>
      </c>
      <c r="H18" s="52">
        <v>45</v>
      </c>
      <c r="I18" s="52">
        <v>26</v>
      </c>
      <c r="T18" s="1"/>
      <c r="U18" s="1"/>
      <c r="V18" s="1"/>
      <c r="W18" s="1"/>
      <c r="X18" s="1"/>
      <c r="Y18" s="1"/>
      <c r="Z18" s="1"/>
    </row>
    <row r="19" spans="1:26" ht="15" customHeight="1" x14ac:dyDescent="0.3">
      <c r="A19" s="50" t="s">
        <v>195</v>
      </c>
      <c r="B19" s="51">
        <v>7</v>
      </c>
      <c r="C19" s="51">
        <v>11</v>
      </c>
      <c r="D19" s="51">
        <v>20</v>
      </c>
      <c r="E19" s="33">
        <v>8</v>
      </c>
      <c r="F19" s="33">
        <v>14</v>
      </c>
      <c r="G19" s="33">
        <v>14</v>
      </c>
      <c r="H19" s="33">
        <v>8</v>
      </c>
      <c r="I19" s="33">
        <v>6</v>
      </c>
      <c r="T19" s="1"/>
      <c r="U19" s="1"/>
      <c r="V19" s="1"/>
      <c r="W19" s="1"/>
      <c r="X19" s="1"/>
      <c r="Y19" s="1"/>
      <c r="Z19" s="1"/>
    </row>
    <row r="20" spans="1:26" ht="15" customHeight="1" x14ac:dyDescent="0.3">
      <c r="A20" s="116" t="s">
        <v>163</v>
      </c>
      <c r="B20" s="116"/>
      <c r="C20" s="116"/>
      <c r="D20" s="116"/>
      <c r="E20" s="116"/>
      <c r="F20" s="116"/>
      <c r="G20" s="116"/>
      <c r="H20" s="116"/>
      <c r="I20" s="116"/>
      <c r="T20" s="1"/>
      <c r="U20" s="1"/>
      <c r="V20" s="1"/>
      <c r="W20" s="1"/>
      <c r="X20" s="1"/>
      <c r="Y20" s="1"/>
      <c r="Z20" s="1"/>
    </row>
    <row r="21" spans="1:26" ht="15" customHeight="1" x14ac:dyDescent="0.3">
      <c r="A21" s="50" t="s">
        <v>193</v>
      </c>
      <c r="B21" s="51">
        <v>199</v>
      </c>
      <c r="C21" s="51">
        <v>161</v>
      </c>
      <c r="D21" s="51">
        <v>183</v>
      </c>
      <c r="E21" s="33">
        <v>144</v>
      </c>
      <c r="F21" s="33">
        <v>111</v>
      </c>
      <c r="G21" s="33">
        <v>100</v>
      </c>
      <c r="H21" s="33">
        <v>99</v>
      </c>
      <c r="I21" s="33">
        <v>130</v>
      </c>
      <c r="T21" s="1"/>
      <c r="U21" s="1"/>
      <c r="V21" s="1"/>
      <c r="W21" s="1"/>
      <c r="X21" s="1"/>
      <c r="Y21" s="1"/>
      <c r="Z21" s="1"/>
    </row>
    <row r="22" spans="1:26" ht="15" customHeight="1" x14ac:dyDescent="0.3">
      <c r="A22" s="48" t="s">
        <v>184</v>
      </c>
      <c r="B22" s="49">
        <v>318</v>
      </c>
      <c r="C22" s="49">
        <v>266</v>
      </c>
      <c r="D22" s="49">
        <v>286</v>
      </c>
      <c r="E22" s="52">
        <v>251</v>
      </c>
      <c r="F22" s="52">
        <v>202</v>
      </c>
      <c r="G22" s="52">
        <v>158</v>
      </c>
      <c r="H22" s="52">
        <v>188</v>
      </c>
      <c r="I22" s="52">
        <v>179</v>
      </c>
      <c r="T22" s="1"/>
      <c r="U22" s="1"/>
      <c r="V22" s="1"/>
      <c r="W22" s="1"/>
      <c r="X22" s="1"/>
      <c r="Y22" s="1"/>
      <c r="Z22" s="1"/>
    </row>
    <row r="23" spans="1:26" ht="15" customHeight="1" x14ac:dyDescent="0.3">
      <c r="A23" s="50" t="s">
        <v>185</v>
      </c>
      <c r="B23" s="51">
        <v>1221</v>
      </c>
      <c r="C23" s="51">
        <v>984</v>
      </c>
      <c r="D23" s="51">
        <v>956</v>
      </c>
      <c r="E23" s="33">
        <v>934</v>
      </c>
      <c r="F23" s="33">
        <v>855</v>
      </c>
      <c r="G23" s="33">
        <v>666</v>
      </c>
      <c r="H23" s="33">
        <v>593</v>
      </c>
      <c r="I23" s="33">
        <v>489</v>
      </c>
      <c r="T23" s="1"/>
      <c r="U23" s="1"/>
      <c r="V23" s="1"/>
      <c r="W23" s="1"/>
      <c r="X23" s="1"/>
      <c r="Y23" s="1"/>
      <c r="Z23" s="1"/>
    </row>
    <row r="24" spans="1:26" ht="15" customHeight="1" x14ac:dyDescent="0.3">
      <c r="A24" s="48" t="s">
        <v>186</v>
      </c>
      <c r="B24" s="49">
        <v>712</v>
      </c>
      <c r="C24" s="49">
        <v>790</v>
      </c>
      <c r="D24" s="49">
        <v>881</v>
      </c>
      <c r="E24" s="52">
        <v>927</v>
      </c>
      <c r="F24" s="52">
        <v>883</v>
      </c>
      <c r="G24" s="52">
        <v>758</v>
      </c>
      <c r="H24" s="52">
        <v>634</v>
      </c>
      <c r="I24" s="52">
        <v>538</v>
      </c>
      <c r="T24" s="1"/>
      <c r="U24" s="1"/>
      <c r="V24" s="1"/>
      <c r="W24" s="1"/>
      <c r="X24" s="1"/>
      <c r="Y24" s="1"/>
      <c r="Z24" s="1"/>
    </row>
    <row r="25" spans="1:26" ht="15" customHeight="1" x14ac:dyDescent="0.3">
      <c r="A25" s="50" t="s">
        <v>187</v>
      </c>
      <c r="B25" s="51">
        <v>389</v>
      </c>
      <c r="C25" s="51">
        <v>446</v>
      </c>
      <c r="D25" s="51">
        <v>489</v>
      </c>
      <c r="E25" s="33">
        <v>567</v>
      </c>
      <c r="F25" s="33">
        <v>524</v>
      </c>
      <c r="G25" s="33">
        <v>483</v>
      </c>
      <c r="H25" s="33">
        <v>446</v>
      </c>
      <c r="I25" s="33">
        <v>366</v>
      </c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48" t="s">
        <v>194</v>
      </c>
      <c r="B26" s="49">
        <v>868</v>
      </c>
      <c r="C26" s="49">
        <v>946</v>
      </c>
      <c r="D26" s="49">
        <v>1034</v>
      </c>
      <c r="E26" s="52">
        <v>959</v>
      </c>
      <c r="F26" s="52">
        <v>990</v>
      </c>
      <c r="G26" s="52">
        <v>786</v>
      </c>
      <c r="H26" s="52">
        <v>671</v>
      </c>
      <c r="I26" s="52">
        <v>601</v>
      </c>
      <c r="T26" s="1"/>
      <c r="U26" s="1"/>
      <c r="V26" s="1"/>
      <c r="W26" s="1"/>
      <c r="X26" s="1"/>
      <c r="Y26" s="1"/>
      <c r="Z26" s="1"/>
    </row>
    <row r="27" spans="1:26" ht="15" customHeight="1" x14ac:dyDescent="0.3">
      <c r="A27" s="50" t="s">
        <v>195</v>
      </c>
      <c r="B27" s="51">
        <v>389</v>
      </c>
      <c r="C27" s="51">
        <v>370</v>
      </c>
      <c r="D27" s="51">
        <v>374</v>
      </c>
      <c r="E27" s="33">
        <v>408</v>
      </c>
      <c r="F27" s="33">
        <v>425</v>
      </c>
      <c r="G27" s="33">
        <v>357</v>
      </c>
      <c r="H27" s="33">
        <v>332</v>
      </c>
      <c r="I27" s="33">
        <v>323</v>
      </c>
      <c r="T27" s="1"/>
      <c r="U27" s="1"/>
      <c r="V27" s="1"/>
      <c r="W27" s="1"/>
      <c r="X27" s="1"/>
      <c r="Y27" s="1"/>
      <c r="Z27" s="1"/>
    </row>
  </sheetData>
  <mergeCells count="4">
    <mergeCell ref="A2:I2"/>
    <mergeCell ref="A12:I12"/>
    <mergeCell ref="A20:I20"/>
    <mergeCell ref="A4:I4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I76"/>
  <sheetViews>
    <sheetView workbookViewId="0">
      <selection activeCell="E35" sqref="E35"/>
    </sheetView>
  </sheetViews>
  <sheetFormatPr defaultRowHeight="14" x14ac:dyDescent="0.3"/>
  <cols>
    <col min="1" max="7" width="19.765625" customWidth="1"/>
    <col min="9" max="9" width="9.765625" bestFit="1" customWidth="1"/>
  </cols>
  <sheetData>
    <row r="2" spans="1:9" ht="25" customHeight="1" x14ac:dyDescent="0.3">
      <c r="A2" s="101" t="s">
        <v>196</v>
      </c>
      <c r="B2" s="101"/>
      <c r="C2" s="101"/>
      <c r="D2" s="101"/>
      <c r="E2" s="101"/>
      <c r="F2" s="101"/>
      <c r="G2" s="101"/>
    </row>
    <row r="3" spans="1:9" ht="15" customHeight="1" x14ac:dyDescent="0.3">
      <c r="A3" s="18" t="s">
        <v>197</v>
      </c>
      <c r="B3" s="18" t="s">
        <v>175</v>
      </c>
      <c r="C3" s="18" t="s">
        <v>198</v>
      </c>
      <c r="D3" s="18" t="s">
        <v>199</v>
      </c>
      <c r="E3" s="18" t="s">
        <v>200</v>
      </c>
      <c r="F3" s="18" t="s">
        <v>201</v>
      </c>
      <c r="G3" s="18" t="s">
        <v>202</v>
      </c>
    </row>
    <row r="4" spans="1:9" x14ac:dyDescent="0.3">
      <c r="A4" s="15">
        <v>2015</v>
      </c>
      <c r="B4" s="20" t="s">
        <v>161</v>
      </c>
      <c r="C4" s="20">
        <v>5984</v>
      </c>
      <c r="D4" s="20">
        <v>78865528.536800042</v>
      </c>
      <c r="E4" s="20">
        <v>6764110.3832000019</v>
      </c>
      <c r="F4" s="20">
        <v>2601684.0100000016</v>
      </c>
      <c r="G4" s="20">
        <v>88231322.929999903</v>
      </c>
      <c r="I4" s="3"/>
    </row>
    <row r="5" spans="1:9" x14ac:dyDescent="0.3">
      <c r="A5" s="6">
        <v>2016</v>
      </c>
      <c r="B5" s="7" t="s">
        <v>161</v>
      </c>
      <c r="C5" s="7">
        <v>5966</v>
      </c>
      <c r="D5" s="7">
        <v>84102138.316250145</v>
      </c>
      <c r="E5" s="7">
        <v>7437795.6764099896</v>
      </c>
      <c r="F5" s="7">
        <v>3040968.3899999969</v>
      </c>
      <c r="G5" s="7">
        <v>94580902.392660141</v>
      </c>
      <c r="I5" s="3"/>
    </row>
    <row r="6" spans="1:9" x14ac:dyDescent="0.3">
      <c r="A6" s="15">
        <v>2017</v>
      </c>
      <c r="B6" s="20" t="s">
        <v>161</v>
      </c>
      <c r="C6" s="20">
        <v>5457</v>
      </c>
      <c r="D6" s="20">
        <v>83116392.050149977</v>
      </c>
      <c r="E6" s="20">
        <v>8163326.1872000033</v>
      </c>
      <c r="F6" s="20">
        <v>3656405.2799999979</v>
      </c>
      <c r="G6" s="20">
        <v>94936123.497350097</v>
      </c>
      <c r="I6" s="3"/>
    </row>
    <row r="7" spans="1:9" x14ac:dyDescent="0.3">
      <c r="A7" s="6">
        <v>2018</v>
      </c>
      <c r="B7" s="7" t="s">
        <v>161</v>
      </c>
      <c r="C7" s="7">
        <v>5464</v>
      </c>
      <c r="D7" s="7">
        <v>82176458.87120001</v>
      </c>
      <c r="E7" s="7">
        <v>8817925.5287999902</v>
      </c>
      <c r="F7" s="7">
        <v>3575740.569999997</v>
      </c>
      <c r="G7" s="7">
        <v>94570125.060000047</v>
      </c>
      <c r="I7" s="3"/>
    </row>
    <row r="8" spans="1:9" x14ac:dyDescent="0.3">
      <c r="A8" s="15">
        <v>2019</v>
      </c>
      <c r="B8" s="20" t="s">
        <v>161</v>
      </c>
      <c r="C8" s="20">
        <v>5899</v>
      </c>
      <c r="D8" s="20">
        <v>89332716.756396025</v>
      </c>
      <c r="E8" s="20">
        <v>12053147.673599986</v>
      </c>
      <c r="F8" s="20">
        <v>4110773.7399999909</v>
      </c>
      <c r="G8" s="20">
        <v>105496638.08999987</v>
      </c>
      <c r="I8" s="3"/>
    </row>
    <row r="9" spans="1:9" x14ac:dyDescent="0.3">
      <c r="A9" s="6">
        <v>2020</v>
      </c>
      <c r="B9" s="7" t="s">
        <v>161</v>
      </c>
      <c r="C9" s="7">
        <v>5049</v>
      </c>
      <c r="D9" s="7">
        <v>78527864.539200142</v>
      </c>
      <c r="E9" s="7">
        <v>11629317.202800004</v>
      </c>
      <c r="F9" s="7">
        <v>3616857.398</v>
      </c>
      <c r="G9" s="7">
        <v>93774039.080000147</v>
      </c>
      <c r="I9" s="3"/>
    </row>
    <row r="10" spans="1:9" x14ac:dyDescent="0.3">
      <c r="A10" s="15">
        <v>2021</v>
      </c>
      <c r="B10" s="20" t="s">
        <v>161</v>
      </c>
      <c r="C10" s="20">
        <v>4163</v>
      </c>
      <c r="D10" s="20">
        <v>61020379.199599102</v>
      </c>
      <c r="E10" s="20">
        <v>10023763.936399998</v>
      </c>
      <c r="F10" s="20">
        <v>2931955.6239999998</v>
      </c>
      <c r="G10" s="20">
        <v>73976098.770000115</v>
      </c>
      <c r="I10" s="3"/>
    </row>
    <row r="11" spans="1:9" x14ac:dyDescent="0.3">
      <c r="A11" s="6">
        <v>2022</v>
      </c>
      <c r="B11" s="7" t="s">
        <v>161</v>
      </c>
      <c r="C11" s="7">
        <v>3457</v>
      </c>
      <c r="D11" s="7">
        <v>35873803.26599998</v>
      </c>
      <c r="E11" s="7">
        <v>7711468.0879999995</v>
      </c>
      <c r="F11" s="7">
        <v>1700808.7659999989</v>
      </c>
      <c r="G11" s="7">
        <v>45286080.149999984</v>
      </c>
      <c r="I11" s="3"/>
    </row>
    <row r="12" spans="1:9" x14ac:dyDescent="0.3">
      <c r="A12" s="6"/>
      <c r="B12" s="7"/>
      <c r="C12" s="7"/>
      <c r="D12" s="7"/>
      <c r="E12" s="7"/>
      <c r="F12" s="7"/>
      <c r="G12" s="7"/>
      <c r="I12" s="3"/>
    </row>
    <row r="13" spans="1:9" x14ac:dyDescent="0.3">
      <c r="A13" s="15">
        <v>2015</v>
      </c>
      <c r="B13" s="20" t="s">
        <v>162</v>
      </c>
      <c r="C13" s="20">
        <v>2342</v>
      </c>
      <c r="D13" s="20">
        <v>51617862.179999992</v>
      </c>
      <c r="E13" s="20">
        <v>1088682.8099999996</v>
      </c>
      <c r="F13" s="20">
        <v>2424178.879999998</v>
      </c>
      <c r="G13" s="20">
        <v>55130723.779999979</v>
      </c>
      <c r="I13" s="3"/>
    </row>
    <row r="14" spans="1:9" x14ac:dyDescent="0.3">
      <c r="A14" s="6">
        <v>2016</v>
      </c>
      <c r="B14" s="7" t="s">
        <v>162</v>
      </c>
      <c r="C14" s="7">
        <v>2364</v>
      </c>
      <c r="D14" s="7">
        <v>54304744.68720004</v>
      </c>
      <c r="E14" s="7">
        <v>1258642.6927999994</v>
      </c>
      <c r="F14" s="7">
        <v>2399112.930000002</v>
      </c>
      <c r="G14" s="7">
        <v>57962500.259999931</v>
      </c>
      <c r="I14" s="3"/>
    </row>
    <row r="15" spans="1:9" x14ac:dyDescent="0.3">
      <c r="A15" s="15">
        <v>2017</v>
      </c>
      <c r="B15" s="20" t="s">
        <v>162</v>
      </c>
      <c r="C15" s="20">
        <v>2118</v>
      </c>
      <c r="D15" s="20">
        <v>51130784.890800029</v>
      </c>
      <c r="E15" s="20">
        <v>1600054.6692000015</v>
      </c>
      <c r="F15" s="20">
        <v>2235400.2300000014</v>
      </c>
      <c r="G15" s="20">
        <v>54966239.709999971</v>
      </c>
      <c r="I15" s="3"/>
    </row>
    <row r="16" spans="1:9" x14ac:dyDescent="0.3">
      <c r="A16" s="6">
        <v>2018</v>
      </c>
      <c r="B16" s="7" t="s">
        <v>162</v>
      </c>
      <c r="C16" s="7">
        <v>1823</v>
      </c>
      <c r="D16" s="7">
        <v>42139990.423200049</v>
      </c>
      <c r="E16" s="7">
        <v>1488762.6867999982</v>
      </c>
      <c r="F16" s="7">
        <v>1881606.9300000011</v>
      </c>
      <c r="G16" s="7">
        <v>45510359.960000008</v>
      </c>
      <c r="I16" s="3"/>
    </row>
    <row r="17" spans="1:9" x14ac:dyDescent="0.3">
      <c r="A17" s="15">
        <v>2019</v>
      </c>
      <c r="B17" s="20" t="s">
        <v>162</v>
      </c>
      <c r="C17" s="20">
        <v>1881</v>
      </c>
      <c r="D17" s="20">
        <v>43956405.104798056</v>
      </c>
      <c r="E17" s="20">
        <v>1724659.3451999994</v>
      </c>
      <c r="F17" s="20">
        <v>1730129.0700000008</v>
      </c>
      <c r="G17" s="20">
        <v>47411193.509999998</v>
      </c>
      <c r="I17" s="3"/>
    </row>
    <row r="18" spans="1:9" x14ac:dyDescent="0.3">
      <c r="A18" s="6">
        <v>2020</v>
      </c>
      <c r="B18" s="7" t="s">
        <v>162</v>
      </c>
      <c r="C18" s="7">
        <v>1526</v>
      </c>
      <c r="D18" s="7">
        <v>35490716.501599014</v>
      </c>
      <c r="E18" s="7">
        <v>1234148.3183999995</v>
      </c>
      <c r="F18" s="7">
        <v>1469303.8099999996</v>
      </c>
      <c r="G18" s="7">
        <v>38194168.610000029</v>
      </c>
      <c r="I18" s="3"/>
    </row>
    <row r="19" spans="1:9" x14ac:dyDescent="0.3">
      <c r="A19" s="15">
        <v>2021</v>
      </c>
      <c r="B19" s="20" t="s">
        <v>162</v>
      </c>
      <c r="C19" s="20">
        <v>1287</v>
      </c>
      <c r="D19" s="20">
        <v>27799243.521198992</v>
      </c>
      <c r="E19" s="20">
        <v>1345932.1287999996</v>
      </c>
      <c r="F19" s="20">
        <v>1436777.09</v>
      </c>
      <c r="G19" s="20">
        <v>30581952.809999991</v>
      </c>
      <c r="I19" s="19"/>
    </row>
    <row r="20" spans="1:9" x14ac:dyDescent="0.3">
      <c r="A20" s="6">
        <v>2022</v>
      </c>
      <c r="B20" s="7" t="s">
        <v>162</v>
      </c>
      <c r="C20" s="7">
        <v>1092</v>
      </c>
      <c r="D20" s="7">
        <v>18057230.507999994</v>
      </c>
      <c r="E20" s="7">
        <v>820820.56199999992</v>
      </c>
      <c r="F20" s="7">
        <v>1350654.6399999997</v>
      </c>
      <c r="G20" s="7">
        <v>20228705.720000006</v>
      </c>
      <c r="I20" s="3"/>
    </row>
    <row r="21" spans="1:9" x14ac:dyDescent="0.3">
      <c r="A21" s="6"/>
      <c r="B21" s="7"/>
      <c r="C21" s="7"/>
      <c r="D21" s="7"/>
      <c r="E21" s="7"/>
      <c r="F21" s="7"/>
      <c r="G21" s="7"/>
      <c r="I21" s="3"/>
    </row>
    <row r="22" spans="1:9" x14ac:dyDescent="0.3">
      <c r="A22" s="15">
        <v>2015</v>
      </c>
      <c r="B22" s="20" t="s">
        <v>163</v>
      </c>
      <c r="C22" s="20">
        <v>4096</v>
      </c>
      <c r="D22" s="20">
        <v>173391340.53799981</v>
      </c>
      <c r="E22" s="20">
        <v>90463901.341990203</v>
      </c>
      <c r="F22" s="20">
        <v>7048123.9999999888</v>
      </c>
      <c r="G22" s="20">
        <v>270903365.87998968</v>
      </c>
      <c r="I22" s="3"/>
    </row>
    <row r="23" spans="1:9" x14ac:dyDescent="0.3">
      <c r="A23" s="6">
        <v>2016</v>
      </c>
      <c r="B23" s="7" t="s">
        <v>163</v>
      </c>
      <c r="C23" s="7">
        <v>3963</v>
      </c>
      <c r="D23" s="7">
        <v>169084344.14919972</v>
      </c>
      <c r="E23" s="7">
        <v>89094306.73081997</v>
      </c>
      <c r="F23" s="7">
        <v>6716395.9499999909</v>
      </c>
      <c r="G23" s="7">
        <v>264895046.76001933</v>
      </c>
      <c r="I23" s="3"/>
    </row>
    <row r="24" spans="1:9" x14ac:dyDescent="0.3">
      <c r="A24" s="15">
        <v>2017</v>
      </c>
      <c r="B24" s="20" t="s">
        <v>163</v>
      </c>
      <c r="C24" s="20">
        <v>4203</v>
      </c>
      <c r="D24" s="20">
        <v>208003237.49000001</v>
      </c>
      <c r="E24" s="20">
        <v>100158427.42001013</v>
      </c>
      <c r="F24" s="20">
        <v>7183983.4899999965</v>
      </c>
      <c r="G24" s="20">
        <v>315345648.4100107</v>
      </c>
      <c r="I24" s="3"/>
    </row>
    <row r="25" spans="1:9" x14ac:dyDescent="0.3">
      <c r="A25" s="6">
        <v>2018</v>
      </c>
      <c r="B25" s="7" t="s">
        <v>163</v>
      </c>
      <c r="C25" s="7">
        <v>4190</v>
      </c>
      <c r="D25" s="7">
        <v>186084720.65480006</v>
      </c>
      <c r="E25" s="7">
        <v>97047386.245200008</v>
      </c>
      <c r="F25" s="7">
        <v>7651607.5800000057</v>
      </c>
      <c r="G25" s="7">
        <v>290783714.46999943</v>
      </c>
      <c r="I25" s="3"/>
    </row>
    <row r="26" spans="1:9" x14ac:dyDescent="0.3">
      <c r="A26" s="15">
        <v>2019</v>
      </c>
      <c r="B26" s="20" t="s">
        <v>163</v>
      </c>
      <c r="C26" s="20">
        <v>3990</v>
      </c>
      <c r="D26" s="20">
        <v>192554484.69679722</v>
      </c>
      <c r="E26" s="20">
        <v>100913986.11321029</v>
      </c>
      <c r="F26" s="20">
        <v>1874440.5599999931</v>
      </c>
      <c r="G26" s="20">
        <v>295342911.31001121</v>
      </c>
      <c r="I26" s="3"/>
    </row>
    <row r="27" spans="1:9" x14ac:dyDescent="0.3">
      <c r="A27" s="6">
        <v>2020</v>
      </c>
      <c r="B27" s="7" t="s">
        <v>163</v>
      </c>
      <c r="C27" s="7">
        <v>3308</v>
      </c>
      <c r="D27" s="7">
        <v>162388338.38119978</v>
      </c>
      <c r="E27" s="7">
        <v>85262271.900810465</v>
      </c>
      <c r="F27" s="7">
        <v>4928925.6579999896</v>
      </c>
      <c r="G27" s="7">
        <v>252579536.08000967</v>
      </c>
      <c r="I27" s="19"/>
    </row>
    <row r="28" spans="1:9" x14ac:dyDescent="0.3">
      <c r="A28" s="15">
        <v>2021</v>
      </c>
      <c r="B28" s="20" t="s">
        <v>163</v>
      </c>
      <c r="C28" s="20">
        <v>2963</v>
      </c>
      <c r="D28" s="20">
        <v>174294602.04179904</v>
      </c>
      <c r="E28" s="20">
        <v>81348549.615209967</v>
      </c>
      <c r="F28" s="20">
        <v>4564576.5229999879</v>
      </c>
      <c r="G28" s="20">
        <v>260207728.15000984</v>
      </c>
    </row>
    <row r="29" spans="1:9" x14ac:dyDescent="0.3">
      <c r="A29" s="6">
        <v>2022</v>
      </c>
      <c r="B29" s="7" t="s">
        <v>163</v>
      </c>
      <c r="C29" s="7">
        <v>2626</v>
      </c>
      <c r="D29" s="7">
        <v>143210302.54439998</v>
      </c>
      <c r="E29" s="7">
        <v>76666359.609599873</v>
      </c>
      <c r="F29" s="7">
        <v>4881813.8560000053</v>
      </c>
      <c r="G29" s="7">
        <v>224758476.05000022</v>
      </c>
    </row>
    <row r="54" spans="3:7" x14ac:dyDescent="0.3">
      <c r="C54" s="1"/>
      <c r="D54" s="1"/>
      <c r="E54" s="1"/>
      <c r="F54" s="1"/>
      <c r="G54" s="1"/>
    </row>
    <row r="55" spans="3:7" x14ac:dyDescent="0.3">
      <c r="C55" s="1"/>
      <c r="D55" s="1"/>
      <c r="E55" s="1"/>
      <c r="F55" s="1"/>
      <c r="G55" s="1"/>
    </row>
    <row r="56" spans="3:7" x14ac:dyDescent="0.3">
      <c r="C56" s="1"/>
      <c r="D56" s="1"/>
      <c r="E56" s="1"/>
      <c r="F56" s="1"/>
      <c r="G56" s="1"/>
    </row>
    <row r="57" spans="3:7" x14ac:dyDescent="0.3">
      <c r="C57" s="1"/>
      <c r="D57" s="1"/>
      <c r="E57" s="1"/>
      <c r="F57" s="1"/>
      <c r="G57" s="1"/>
    </row>
    <row r="58" spans="3:7" x14ac:dyDescent="0.3">
      <c r="C58" s="1"/>
      <c r="D58" s="1"/>
      <c r="E58" s="1"/>
      <c r="F58" s="1"/>
      <c r="G58" s="1"/>
    </row>
    <row r="59" spans="3:7" x14ac:dyDescent="0.3">
      <c r="C59" s="1"/>
      <c r="D59" s="1"/>
      <c r="E59" s="1"/>
      <c r="F59" s="1"/>
      <c r="G59" s="1"/>
    </row>
    <row r="60" spans="3:7" x14ac:dyDescent="0.3">
      <c r="C60" s="1"/>
      <c r="D60" s="1"/>
      <c r="E60" s="1"/>
      <c r="F60" s="1"/>
      <c r="G60" s="1"/>
    </row>
    <row r="62" spans="3:7" x14ac:dyDescent="0.3">
      <c r="C62" s="1"/>
      <c r="D62" s="1"/>
      <c r="E62" s="1"/>
      <c r="F62" s="1"/>
      <c r="G62" s="1"/>
    </row>
    <row r="63" spans="3:7" x14ac:dyDescent="0.3">
      <c r="C63" s="1"/>
      <c r="D63" s="1"/>
      <c r="E63" s="1"/>
      <c r="F63" s="1"/>
      <c r="G63" s="1"/>
    </row>
    <row r="64" spans="3:7" x14ac:dyDescent="0.3">
      <c r="C64" s="1"/>
      <c r="D64" s="1"/>
      <c r="E64" s="1"/>
      <c r="F64" s="1"/>
      <c r="G64" s="1"/>
    </row>
    <row r="65" spans="3:7" x14ac:dyDescent="0.3">
      <c r="C65" s="1"/>
      <c r="D65" s="1"/>
      <c r="E65" s="1"/>
      <c r="F65" s="1"/>
      <c r="G65" s="1"/>
    </row>
    <row r="66" spans="3:7" x14ac:dyDescent="0.3">
      <c r="C66" s="1"/>
      <c r="D66" s="1"/>
      <c r="E66" s="1"/>
      <c r="F66" s="1"/>
      <c r="G66" s="1"/>
    </row>
    <row r="67" spans="3:7" x14ac:dyDescent="0.3">
      <c r="C67" s="1"/>
      <c r="D67" s="1"/>
      <c r="E67" s="1"/>
      <c r="F67" s="1"/>
      <c r="G67" s="1"/>
    </row>
    <row r="68" spans="3:7" x14ac:dyDescent="0.3">
      <c r="C68" s="1"/>
      <c r="D68" s="1"/>
      <c r="E68" s="1"/>
      <c r="F68" s="1"/>
      <c r="G68" s="1"/>
    </row>
    <row r="70" spans="3:7" x14ac:dyDescent="0.3">
      <c r="C70" s="1"/>
      <c r="D70" s="1"/>
      <c r="E70" s="1"/>
      <c r="F70" s="1"/>
      <c r="G70" s="1"/>
    </row>
    <row r="71" spans="3:7" x14ac:dyDescent="0.3">
      <c r="C71" s="1"/>
      <c r="D71" s="1"/>
      <c r="E71" s="1"/>
      <c r="F71" s="1"/>
      <c r="G71" s="1"/>
    </row>
    <row r="72" spans="3:7" x14ac:dyDescent="0.3">
      <c r="C72" s="1"/>
      <c r="D72" s="1"/>
      <c r="E72" s="1"/>
      <c r="F72" s="1"/>
      <c r="G72" s="1"/>
    </row>
    <row r="73" spans="3:7" x14ac:dyDescent="0.3">
      <c r="C73" s="1"/>
      <c r="D73" s="1"/>
      <c r="E73" s="1"/>
      <c r="F73" s="1"/>
      <c r="G73" s="1"/>
    </row>
    <row r="74" spans="3:7" x14ac:dyDescent="0.3">
      <c r="C74" s="1"/>
      <c r="D74" s="1"/>
      <c r="E74" s="1"/>
      <c r="F74" s="1"/>
      <c r="G74" s="1"/>
    </row>
    <row r="75" spans="3:7" x14ac:dyDescent="0.3">
      <c r="C75" s="1"/>
      <c r="D75" s="1"/>
      <c r="E75" s="1"/>
      <c r="F75" s="1"/>
      <c r="G75" s="1"/>
    </row>
    <row r="76" spans="3:7" x14ac:dyDescent="0.3">
      <c r="C76" s="1"/>
      <c r="D76" s="1"/>
      <c r="E76" s="1"/>
      <c r="F76" s="1"/>
      <c r="G76" s="1"/>
    </row>
  </sheetData>
  <mergeCells count="1">
    <mergeCell ref="A2:G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W79"/>
  <sheetViews>
    <sheetView workbookViewId="0">
      <selection activeCell="G3" sqref="G3"/>
    </sheetView>
  </sheetViews>
  <sheetFormatPr defaultRowHeight="14" x14ac:dyDescent="0.3"/>
  <cols>
    <col min="1" max="7" width="19.765625" customWidth="1"/>
    <col min="12" max="12" width="11.4609375" customWidth="1"/>
  </cols>
  <sheetData>
    <row r="2" spans="1:23" ht="25" customHeight="1" x14ac:dyDescent="0.3">
      <c r="A2" s="101" t="s">
        <v>203</v>
      </c>
      <c r="B2" s="101"/>
      <c r="C2" s="101"/>
      <c r="D2" s="101"/>
      <c r="E2" s="101"/>
      <c r="F2" s="101"/>
      <c r="G2" s="101"/>
    </row>
    <row r="3" spans="1:23" ht="15" customHeight="1" x14ac:dyDescent="0.3">
      <c r="A3" s="18" t="s">
        <v>140</v>
      </c>
      <c r="B3" s="18" t="s">
        <v>175</v>
      </c>
      <c r="C3" s="18" t="s">
        <v>198</v>
      </c>
      <c r="D3" s="18" t="s">
        <v>199</v>
      </c>
      <c r="E3" s="18" t="s">
        <v>200</v>
      </c>
      <c r="F3" s="18" t="s">
        <v>201</v>
      </c>
      <c r="G3" s="18" t="s">
        <v>202</v>
      </c>
    </row>
    <row r="4" spans="1:23" x14ac:dyDescent="0.3">
      <c r="A4" s="15">
        <v>2015</v>
      </c>
      <c r="B4" s="20" t="s">
        <v>161</v>
      </c>
      <c r="C4" s="20">
        <v>5950</v>
      </c>
      <c r="D4" s="20">
        <v>74132666.986799985</v>
      </c>
      <c r="E4" s="20">
        <v>5731446.7332000015</v>
      </c>
      <c r="F4" s="20">
        <v>2525250.3300000019</v>
      </c>
      <c r="G4" s="20">
        <v>82389364.049999878</v>
      </c>
      <c r="I4" s="3"/>
      <c r="J4" s="3"/>
      <c r="L4" s="3"/>
      <c r="M4" s="3"/>
      <c r="N4" s="1"/>
      <c r="P4" s="3"/>
      <c r="Q4" s="3"/>
      <c r="R4" s="3"/>
      <c r="S4" s="3"/>
      <c r="T4" s="3"/>
      <c r="U4" s="53"/>
      <c r="V4" s="53"/>
      <c r="W4" s="53"/>
    </row>
    <row r="5" spans="1:23" x14ac:dyDescent="0.3">
      <c r="A5" s="6">
        <v>2016</v>
      </c>
      <c r="B5" s="7" t="s">
        <v>161</v>
      </c>
      <c r="C5" s="7">
        <v>5934</v>
      </c>
      <c r="D5" s="7">
        <v>79938888.716250077</v>
      </c>
      <c r="E5" s="7">
        <v>6677467.686409995</v>
      </c>
      <c r="F5" s="7">
        <v>2932678.569999998</v>
      </c>
      <c r="G5" s="7">
        <v>89549034.98266001</v>
      </c>
      <c r="I5" s="3"/>
      <c r="J5" s="3"/>
      <c r="L5" s="3"/>
      <c r="M5" s="3"/>
      <c r="N5" s="1"/>
      <c r="P5" s="3"/>
      <c r="Q5" s="3"/>
      <c r="R5" s="3"/>
      <c r="S5" s="3"/>
      <c r="T5" s="3"/>
      <c r="U5" s="53"/>
      <c r="V5" s="53"/>
      <c r="W5" s="53"/>
    </row>
    <row r="6" spans="1:23" x14ac:dyDescent="0.3">
      <c r="A6" s="15">
        <v>2017</v>
      </c>
      <c r="B6" s="20" t="s">
        <v>161</v>
      </c>
      <c r="C6" s="20">
        <v>5411</v>
      </c>
      <c r="D6" s="20">
        <v>77286591.583350062</v>
      </c>
      <c r="E6" s="20">
        <v>7243760.9840000002</v>
      </c>
      <c r="F6" s="20">
        <v>3586441.1100000022</v>
      </c>
      <c r="G6" s="20">
        <v>88116793.657350078</v>
      </c>
      <c r="I6" s="3"/>
      <c r="J6" s="3"/>
      <c r="L6" s="3"/>
      <c r="M6" s="3"/>
      <c r="N6" s="1"/>
      <c r="P6" s="3"/>
      <c r="Q6" s="3"/>
      <c r="R6" s="3"/>
      <c r="S6" s="3"/>
      <c r="T6" s="3"/>
      <c r="U6" s="53"/>
      <c r="V6" s="53"/>
      <c r="W6" s="53"/>
    </row>
    <row r="7" spans="1:23" x14ac:dyDescent="0.3">
      <c r="A7" s="6">
        <v>2018</v>
      </c>
      <c r="B7" s="7" t="s">
        <v>161</v>
      </c>
      <c r="C7" s="7">
        <v>5428</v>
      </c>
      <c r="D7" s="7">
        <v>77659452.291199967</v>
      </c>
      <c r="E7" s="7">
        <v>8070510.1287999945</v>
      </c>
      <c r="F7" s="7">
        <v>3486845.6899999944</v>
      </c>
      <c r="G7" s="7">
        <v>89216808.199999914</v>
      </c>
      <c r="I7" s="3"/>
      <c r="J7" s="3"/>
      <c r="L7" s="3"/>
      <c r="M7" s="3"/>
      <c r="N7" s="1"/>
      <c r="P7" s="3"/>
      <c r="Q7" s="3"/>
      <c r="R7" s="3"/>
      <c r="S7" s="3"/>
      <c r="T7" s="3"/>
      <c r="U7" s="53"/>
      <c r="V7" s="53"/>
      <c r="W7" s="53"/>
    </row>
    <row r="8" spans="1:23" x14ac:dyDescent="0.3">
      <c r="A8" s="15">
        <v>2019</v>
      </c>
      <c r="B8" s="20" t="s">
        <v>161</v>
      </c>
      <c r="C8" s="20">
        <v>5863</v>
      </c>
      <c r="D8" s="20">
        <v>85079246.346396044</v>
      </c>
      <c r="E8" s="20">
        <v>10994541.153599987</v>
      </c>
      <c r="F8" s="20">
        <v>3890564.0799999903</v>
      </c>
      <c r="G8" s="20">
        <v>99964351.489999861</v>
      </c>
      <c r="I8" s="3"/>
      <c r="J8" s="3"/>
      <c r="L8" s="3"/>
      <c r="M8" s="3"/>
      <c r="N8" s="1"/>
      <c r="P8" s="3"/>
      <c r="Q8" s="3"/>
      <c r="R8" s="3"/>
      <c r="S8" s="3"/>
      <c r="T8" s="3"/>
      <c r="U8" s="53"/>
      <c r="V8" s="53"/>
      <c r="W8" s="53"/>
    </row>
    <row r="9" spans="1:23" x14ac:dyDescent="0.3">
      <c r="A9" s="6">
        <v>2020</v>
      </c>
      <c r="B9" s="7" t="s">
        <v>161</v>
      </c>
      <c r="C9" s="7">
        <v>5022</v>
      </c>
      <c r="D9" s="7">
        <v>75367733.908800021</v>
      </c>
      <c r="E9" s="7">
        <v>10888020.563199997</v>
      </c>
      <c r="F9" s="7">
        <v>3582836.0380000002</v>
      </c>
      <c r="G9" s="7">
        <v>89838590.440000057</v>
      </c>
      <c r="I9" s="3"/>
      <c r="J9" s="3"/>
      <c r="L9" s="3"/>
      <c r="M9" s="3"/>
      <c r="N9" s="1"/>
      <c r="P9" s="3"/>
      <c r="Q9" s="3"/>
      <c r="R9" s="3"/>
      <c r="S9" s="3"/>
      <c r="T9" s="3"/>
      <c r="U9" s="53"/>
      <c r="V9" s="53"/>
      <c r="W9" s="53"/>
    </row>
    <row r="10" spans="1:23" x14ac:dyDescent="0.3">
      <c r="A10" s="15">
        <v>2021</v>
      </c>
      <c r="B10" s="20" t="s">
        <v>161</v>
      </c>
      <c r="C10" s="20">
        <v>4133</v>
      </c>
      <c r="D10" s="20">
        <v>56792288.361599065</v>
      </c>
      <c r="E10" s="20">
        <v>9292507.2544000093</v>
      </c>
      <c r="F10" s="20">
        <v>2789748.8039999981</v>
      </c>
      <c r="G10" s="20">
        <v>68874544.410000056</v>
      </c>
      <c r="I10" s="3"/>
      <c r="J10" s="3"/>
      <c r="L10" s="3"/>
      <c r="M10" s="3"/>
      <c r="N10" s="1"/>
      <c r="P10" s="3"/>
      <c r="Q10" s="3"/>
      <c r="R10" s="3"/>
      <c r="S10" s="3"/>
      <c r="T10" s="3"/>
      <c r="U10" s="53"/>
      <c r="V10" s="53"/>
      <c r="W10" s="53"/>
    </row>
    <row r="11" spans="1:23" x14ac:dyDescent="0.3">
      <c r="A11" s="6">
        <v>2022</v>
      </c>
      <c r="B11" s="7" t="s">
        <v>161</v>
      </c>
      <c r="C11" s="7">
        <v>3437</v>
      </c>
      <c r="D11" s="7">
        <v>33525632.466000028</v>
      </c>
      <c r="E11" s="7">
        <v>7320574.5380000044</v>
      </c>
      <c r="F11" s="7">
        <v>1614517.6459999976</v>
      </c>
      <c r="G11" s="7">
        <v>42460724.68000003</v>
      </c>
      <c r="I11" s="3"/>
      <c r="J11" s="3"/>
      <c r="L11" s="3"/>
      <c r="M11" s="3"/>
      <c r="N11" s="1"/>
      <c r="P11" s="3"/>
      <c r="Q11" s="3"/>
      <c r="R11" s="3"/>
      <c r="S11" s="3"/>
      <c r="T11" s="3"/>
      <c r="U11" s="53"/>
      <c r="V11" s="53"/>
      <c r="W11" s="53"/>
    </row>
    <row r="12" spans="1:23" ht="15" customHeight="1" x14ac:dyDescent="0.3">
      <c r="A12" s="8"/>
      <c r="B12" s="8"/>
      <c r="C12" s="34"/>
      <c r="D12" s="34"/>
      <c r="E12" s="34"/>
      <c r="F12" s="34"/>
      <c r="G12" s="34"/>
    </row>
    <row r="13" spans="1:23" x14ac:dyDescent="0.3">
      <c r="A13" s="15">
        <v>2015</v>
      </c>
      <c r="B13" s="20" t="s">
        <v>162</v>
      </c>
      <c r="C13" s="20">
        <v>2330</v>
      </c>
      <c r="D13" s="20">
        <v>49580785.95479998</v>
      </c>
      <c r="E13" s="20">
        <v>984436.74519999907</v>
      </c>
      <c r="F13" s="20">
        <v>2391471.1799999983</v>
      </c>
      <c r="G13" s="20">
        <v>52956693.790000021</v>
      </c>
      <c r="I13" s="3"/>
      <c r="J13" s="3"/>
      <c r="K13" s="1"/>
      <c r="L13" s="3"/>
      <c r="M13" s="3"/>
      <c r="N13" s="1"/>
      <c r="P13" s="3"/>
      <c r="Q13" s="3"/>
      <c r="R13" s="3"/>
      <c r="S13" s="3"/>
      <c r="T13" s="3"/>
      <c r="U13" s="53"/>
      <c r="V13" s="53"/>
      <c r="W13" s="53"/>
    </row>
    <row r="14" spans="1:23" x14ac:dyDescent="0.3">
      <c r="A14" s="6">
        <v>2016</v>
      </c>
      <c r="B14" s="7" t="s">
        <v>162</v>
      </c>
      <c r="C14" s="7">
        <v>2347</v>
      </c>
      <c r="D14" s="7">
        <v>51659111.407200031</v>
      </c>
      <c r="E14" s="7">
        <v>1239903.9527999994</v>
      </c>
      <c r="F14" s="7">
        <v>2404334.9000000022</v>
      </c>
      <c r="G14" s="7">
        <v>55303350.209999926</v>
      </c>
      <c r="I14" s="19"/>
      <c r="J14" s="19"/>
      <c r="L14" s="19"/>
      <c r="M14" s="19"/>
      <c r="P14" s="3"/>
      <c r="Q14" s="3"/>
      <c r="R14" s="3"/>
      <c r="S14" s="3"/>
      <c r="T14" s="3"/>
      <c r="U14" s="53"/>
      <c r="V14" s="53"/>
      <c r="W14" s="53"/>
    </row>
    <row r="15" spans="1:23" x14ac:dyDescent="0.3">
      <c r="A15" s="15">
        <v>2017</v>
      </c>
      <c r="B15" s="20" t="s">
        <v>162</v>
      </c>
      <c r="C15" s="20">
        <v>2092</v>
      </c>
      <c r="D15" s="20">
        <v>46910787.507199995</v>
      </c>
      <c r="E15" s="20">
        <v>1359263.8728000002</v>
      </c>
      <c r="F15" s="20">
        <v>2027272.8300000005</v>
      </c>
      <c r="G15" s="20">
        <v>50297324.129999958</v>
      </c>
      <c r="I15" s="3"/>
      <c r="J15" s="3"/>
      <c r="L15" s="3"/>
      <c r="M15" s="3"/>
      <c r="N15" s="1"/>
      <c r="P15" s="3"/>
      <c r="Q15" s="3"/>
      <c r="R15" s="3"/>
      <c r="S15" s="3"/>
      <c r="T15" s="3"/>
      <c r="U15" s="53"/>
      <c r="V15" s="53"/>
      <c r="W15" s="53"/>
    </row>
    <row r="16" spans="1:23" x14ac:dyDescent="0.3">
      <c r="A16" s="6">
        <v>2018</v>
      </c>
      <c r="B16" s="7" t="s">
        <v>162</v>
      </c>
      <c r="C16" s="7">
        <v>1813</v>
      </c>
      <c r="D16" s="7">
        <v>40911645.64320001</v>
      </c>
      <c r="E16" s="7">
        <v>1357579.246799998</v>
      </c>
      <c r="F16" s="7">
        <v>1842764.4800000011</v>
      </c>
      <c r="G16" s="7">
        <v>44111989.289999999</v>
      </c>
      <c r="I16" s="3"/>
      <c r="J16" s="3"/>
      <c r="L16" s="3"/>
      <c r="M16" s="3"/>
      <c r="N16" s="1"/>
      <c r="P16" s="3"/>
      <c r="Q16" s="3"/>
      <c r="R16" s="3"/>
      <c r="S16" s="3"/>
      <c r="T16" s="3"/>
      <c r="U16" s="53"/>
      <c r="V16" s="53"/>
      <c r="W16" s="53"/>
    </row>
    <row r="17" spans="1:23" x14ac:dyDescent="0.3">
      <c r="A17" s="15">
        <v>2019</v>
      </c>
      <c r="B17" s="20" t="s">
        <v>162</v>
      </c>
      <c r="C17" s="20">
        <v>1860</v>
      </c>
      <c r="D17" s="20">
        <v>41081416.364798017</v>
      </c>
      <c r="E17" s="20">
        <v>1646789.2851999991</v>
      </c>
      <c r="F17" s="20">
        <v>1551320.4700000007</v>
      </c>
      <c r="G17" s="20">
        <v>44279526.109999999</v>
      </c>
      <c r="I17" s="3"/>
      <c r="J17" s="3"/>
      <c r="L17" s="3"/>
      <c r="M17" s="3"/>
      <c r="N17" s="1"/>
      <c r="P17" s="3"/>
      <c r="Q17" s="3"/>
      <c r="R17" s="3"/>
      <c r="S17" s="3"/>
      <c r="T17" s="3"/>
      <c r="U17" s="53"/>
      <c r="V17" s="53"/>
      <c r="W17" s="53"/>
    </row>
    <row r="18" spans="1:23" x14ac:dyDescent="0.3">
      <c r="A18" s="6">
        <v>2020</v>
      </c>
      <c r="B18" s="7" t="s">
        <v>162</v>
      </c>
      <c r="C18" s="7">
        <v>1508</v>
      </c>
      <c r="D18" s="7">
        <v>32850285.981599014</v>
      </c>
      <c r="E18" s="7">
        <v>1177132.788399999</v>
      </c>
      <c r="F18" s="7">
        <v>1364939.2800000003</v>
      </c>
      <c r="G18" s="7">
        <v>35392358.030000038</v>
      </c>
      <c r="I18" s="3"/>
      <c r="J18" s="3"/>
      <c r="L18" s="3"/>
      <c r="M18" s="3"/>
      <c r="N18" s="1"/>
      <c r="P18" s="3"/>
      <c r="Q18" s="3"/>
      <c r="R18" s="3"/>
      <c r="S18" s="3"/>
      <c r="T18" s="3"/>
      <c r="U18" s="53"/>
      <c r="V18" s="53"/>
      <c r="W18" s="53"/>
    </row>
    <row r="19" spans="1:23" x14ac:dyDescent="0.3">
      <c r="A19" s="15">
        <v>2021</v>
      </c>
      <c r="B19" s="20" t="s">
        <v>162</v>
      </c>
      <c r="C19" s="20">
        <v>1277</v>
      </c>
      <c r="D19" s="20">
        <v>26347742.917198982</v>
      </c>
      <c r="E19" s="20">
        <v>1288865.8328</v>
      </c>
      <c r="F19" s="20">
        <v>1373572.8499999999</v>
      </c>
      <c r="G19" s="20">
        <v>29010181.669999976</v>
      </c>
      <c r="I19" s="3"/>
      <c r="J19" s="3"/>
      <c r="L19" s="3"/>
      <c r="M19" s="3"/>
      <c r="N19" s="1"/>
      <c r="P19" s="3"/>
      <c r="Q19" s="3"/>
      <c r="R19" s="3"/>
      <c r="S19" s="3"/>
      <c r="T19" s="3"/>
      <c r="U19" s="53"/>
      <c r="V19" s="53"/>
      <c r="W19" s="53"/>
    </row>
    <row r="20" spans="1:23" x14ac:dyDescent="0.3">
      <c r="A20" s="6">
        <v>2022</v>
      </c>
      <c r="B20" s="7" t="s">
        <v>162</v>
      </c>
      <c r="C20" s="7">
        <v>1085</v>
      </c>
      <c r="D20" s="7">
        <v>16817179.977999996</v>
      </c>
      <c r="E20" s="7">
        <v>819700.56199999969</v>
      </c>
      <c r="F20" s="7">
        <v>1256475.6799999983</v>
      </c>
      <c r="G20" s="7">
        <v>18893356.229999997</v>
      </c>
      <c r="I20" s="3"/>
      <c r="J20" s="3"/>
      <c r="L20" s="3"/>
      <c r="M20" s="3"/>
      <c r="N20" s="1"/>
      <c r="P20" s="3"/>
      <c r="Q20" s="3"/>
      <c r="R20" s="3"/>
      <c r="S20" s="3"/>
      <c r="T20" s="3"/>
      <c r="U20" s="53"/>
      <c r="V20" s="53"/>
      <c r="W20" s="53"/>
    </row>
    <row r="21" spans="1:23" ht="15" customHeight="1" x14ac:dyDescent="0.3">
      <c r="A21" s="8"/>
      <c r="B21" s="8"/>
      <c r="C21" s="34"/>
      <c r="D21" s="34"/>
      <c r="E21" s="34"/>
      <c r="F21" s="34"/>
      <c r="G21" s="34"/>
    </row>
    <row r="22" spans="1:23" x14ac:dyDescent="0.3">
      <c r="A22" s="15">
        <v>2015</v>
      </c>
      <c r="B22" s="20" t="s">
        <v>163</v>
      </c>
      <c r="C22" s="20">
        <v>3508</v>
      </c>
      <c r="D22" s="20">
        <v>76442337.33400014</v>
      </c>
      <c r="E22" s="20">
        <v>50940814.005999945</v>
      </c>
      <c r="F22" s="20">
        <v>2838277.389999995</v>
      </c>
      <c r="G22" s="20">
        <v>130221428.73000011</v>
      </c>
      <c r="I22" s="19"/>
      <c r="J22" s="19"/>
      <c r="L22" s="19"/>
      <c r="M22" s="19"/>
      <c r="P22" s="3"/>
      <c r="Q22" s="3"/>
      <c r="R22" s="3"/>
      <c r="S22" s="3"/>
      <c r="T22" s="3"/>
      <c r="U22" s="53"/>
      <c r="V22" s="53"/>
      <c r="W22" s="53"/>
    </row>
    <row r="23" spans="1:23" x14ac:dyDescent="0.3">
      <c r="A23" s="6">
        <v>2016</v>
      </c>
      <c r="B23" s="7" t="s">
        <v>163</v>
      </c>
      <c r="C23" s="7">
        <v>3373</v>
      </c>
      <c r="D23" s="7">
        <v>80816972.328400075</v>
      </c>
      <c r="E23" s="7">
        <v>51009113.221600063</v>
      </c>
      <c r="F23" s="7">
        <v>3366784.6099999915</v>
      </c>
      <c r="G23" s="7">
        <v>135192870.09000015</v>
      </c>
      <c r="I23" s="3"/>
      <c r="J23" s="3"/>
      <c r="K23" s="1"/>
      <c r="L23" s="3"/>
      <c r="M23" s="3"/>
      <c r="N23" s="1"/>
      <c r="P23" s="3"/>
      <c r="Q23" s="3"/>
      <c r="R23" s="3"/>
      <c r="S23" s="3"/>
      <c r="T23" s="3"/>
      <c r="U23" s="53"/>
      <c r="V23" s="53"/>
      <c r="W23" s="53"/>
    </row>
    <row r="24" spans="1:23" x14ac:dyDescent="0.3">
      <c r="A24" s="15">
        <v>2017</v>
      </c>
      <c r="B24" s="20" t="s">
        <v>163</v>
      </c>
      <c r="C24" s="20">
        <v>3601</v>
      </c>
      <c r="D24" s="20">
        <v>89377034.185600087</v>
      </c>
      <c r="E24" s="20">
        <v>53980611.164399959</v>
      </c>
      <c r="F24" s="20">
        <v>3460387.3199999933</v>
      </c>
      <c r="G24" s="20">
        <v>146818032.70999998</v>
      </c>
      <c r="I24" s="3"/>
      <c r="J24" s="3"/>
      <c r="K24" s="1"/>
      <c r="L24" s="3"/>
      <c r="M24" s="3"/>
      <c r="N24" s="1"/>
      <c r="P24" s="3"/>
      <c r="Q24" s="3"/>
      <c r="R24" s="3"/>
      <c r="S24" s="3"/>
      <c r="T24" s="3"/>
      <c r="U24" s="53"/>
      <c r="V24" s="53"/>
      <c r="W24" s="53"/>
    </row>
    <row r="25" spans="1:23" x14ac:dyDescent="0.3">
      <c r="A25" s="6">
        <v>2018</v>
      </c>
      <c r="B25" s="7" t="s">
        <v>163</v>
      </c>
      <c r="C25" s="7">
        <v>3579</v>
      </c>
      <c r="D25" s="7">
        <v>88729074.878400028</v>
      </c>
      <c r="E25" s="7">
        <v>55705811.661600046</v>
      </c>
      <c r="F25" s="7">
        <v>3118992.0499999942</v>
      </c>
      <c r="G25" s="7">
        <v>147553878.59999976</v>
      </c>
      <c r="I25" s="3"/>
      <c r="J25" s="3"/>
      <c r="L25" s="3"/>
      <c r="M25" s="3"/>
      <c r="N25" s="1"/>
      <c r="P25" s="3"/>
      <c r="Q25" s="3"/>
      <c r="R25" s="3"/>
      <c r="S25" s="3"/>
      <c r="T25" s="3"/>
      <c r="U25" s="53"/>
      <c r="V25" s="53"/>
      <c r="W25" s="53"/>
    </row>
    <row r="26" spans="1:23" x14ac:dyDescent="0.3">
      <c r="A26" s="15">
        <v>2019</v>
      </c>
      <c r="B26" s="20" t="s">
        <v>163</v>
      </c>
      <c r="C26" s="20">
        <v>3295</v>
      </c>
      <c r="D26" s="20">
        <v>81920569.313997984</v>
      </c>
      <c r="E26" s="20">
        <v>54339167.556009956</v>
      </c>
      <c r="F26" s="20">
        <v>2460040.1399999992</v>
      </c>
      <c r="G26" s="20">
        <v>138719776.96000996</v>
      </c>
      <c r="I26" s="3"/>
      <c r="J26" s="3"/>
      <c r="K26" s="1"/>
      <c r="L26" s="3"/>
      <c r="M26" s="3"/>
      <c r="N26" s="1"/>
      <c r="P26" s="3"/>
      <c r="Q26" s="3"/>
      <c r="R26" s="3"/>
      <c r="S26" s="3"/>
      <c r="T26" s="3"/>
      <c r="U26" s="53"/>
      <c r="V26" s="53"/>
      <c r="W26" s="53"/>
    </row>
    <row r="27" spans="1:23" x14ac:dyDescent="0.3">
      <c r="A27" s="6">
        <v>2020</v>
      </c>
      <c r="B27" s="7" t="s">
        <v>163</v>
      </c>
      <c r="C27" s="7">
        <v>2737</v>
      </c>
      <c r="D27" s="7">
        <v>68537598.510399953</v>
      </c>
      <c r="E27" s="7">
        <v>45254683.591609977</v>
      </c>
      <c r="F27" s="7">
        <v>1685949.9780000024</v>
      </c>
      <c r="G27" s="7">
        <v>115478232.24001008</v>
      </c>
      <c r="I27" s="3"/>
      <c r="J27" s="3"/>
      <c r="L27" s="3"/>
      <c r="M27" s="3"/>
      <c r="N27" s="1"/>
      <c r="P27" s="3"/>
      <c r="Q27" s="3"/>
      <c r="R27" s="3"/>
      <c r="S27" s="3"/>
      <c r="T27" s="3"/>
      <c r="U27" s="53"/>
      <c r="V27" s="53"/>
      <c r="W27" s="53"/>
    </row>
    <row r="28" spans="1:23" x14ac:dyDescent="0.3">
      <c r="A28" s="15">
        <v>2021</v>
      </c>
      <c r="B28" s="20" t="s">
        <v>163</v>
      </c>
      <c r="C28" s="20">
        <v>2456</v>
      </c>
      <c r="D28" s="20">
        <v>59883153.587599002</v>
      </c>
      <c r="E28" s="20">
        <v>39758994.034400001</v>
      </c>
      <c r="F28" s="20">
        <v>1367531.9679999994</v>
      </c>
      <c r="G28" s="20">
        <v>101009679.58000004</v>
      </c>
      <c r="I28" s="3"/>
      <c r="J28" s="3"/>
      <c r="L28" s="3"/>
      <c r="M28" s="3"/>
      <c r="N28" s="1"/>
      <c r="P28" s="3"/>
      <c r="Q28" s="3"/>
      <c r="R28" s="3"/>
      <c r="S28" s="3"/>
      <c r="T28" s="3"/>
      <c r="U28" s="53"/>
      <c r="V28" s="53"/>
      <c r="W28" s="53"/>
    </row>
    <row r="29" spans="1:23" x14ac:dyDescent="0.3">
      <c r="A29" s="6">
        <v>2022</v>
      </c>
      <c r="B29" s="7" t="s">
        <v>163</v>
      </c>
      <c r="C29" s="7">
        <v>2166</v>
      </c>
      <c r="D29" s="7">
        <v>48497296.982800037</v>
      </c>
      <c r="E29" s="7">
        <v>38710621.761199944</v>
      </c>
      <c r="F29" s="7">
        <v>1547213.2159999993</v>
      </c>
      <c r="G29" s="7">
        <v>88755132.010000095</v>
      </c>
      <c r="I29" s="3"/>
      <c r="J29" s="3"/>
      <c r="K29" s="1"/>
      <c r="L29" s="3"/>
      <c r="M29" s="3"/>
      <c r="N29" s="1"/>
      <c r="P29" s="3"/>
      <c r="Q29" s="3"/>
      <c r="R29" s="3"/>
      <c r="S29" s="3"/>
      <c r="T29" s="3"/>
      <c r="U29" s="53"/>
      <c r="V29" s="53"/>
      <c r="W29" s="53"/>
    </row>
    <row r="57" spans="3:7" x14ac:dyDescent="0.3">
      <c r="C57" s="1"/>
      <c r="D57" s="1"/>
      <c r="E57" s="1"/>
      <c r="F57" s="1"/>
      <c r="G57" s="1"/>
    </row>
    <row r="58" spans="3:7" x14ac:dyDescent="0.3">
      <c r="C58" s="1"/>
      <c r="D58" s="1"/>
      <c r="E58" s="1"/>
      <c r="F58" s="1"/>
      <c r="G58" s="1"/>
    </row>
    <row r="59" spans="3:7" x14ac:dyDescent="0.3">
      <c r="C59" s="1"/>
      <c r="D59" s="1"/>
      <c r="E59" s="1"/>
      <c r="F59" s="1"/>
      <c r="G59" s="1"/>
    </row>
    <row r="60" spans="3:7" x14ac:dyDescent="0.3">
      <c r="C60" s="1"/>
      <c r="D60" s="1"/>
      <c r="E60" s="1"/>
      <c r="F60" s="1"/>
      <c r="G60" s="1"/>
    </row>
    <row r="61" spans="3:7" x14ac:dyDescent="0.3">
      <c r="C61" s="1"/>
      <c r="D61" s="1"/>
      <c r="E61" s="1"/>
      <c r="F61" s="1"/>
      <c r="G61" s="1"/>
    </row>
    <row r="62" spans="3:7" x14ac:dyDescent="0.3">
      <c r="C62" s="1"/>
      <c r="D62" s="1"/>
      <c r="E62" s="1"/>
      <c r="F62" s="1"/>
      <c r="G62" s="1"/>
    </row>
    <row r="63" spans="3:7" x14ac:dyDescent="0.3">
      <c r="C63" s="1"/>
      <c r="D63" s="1"/>
      <c r="E63" s="1"/>
      <c r="F63" s="1"/>
      <c r="G63" s="1"/>
    </row>
    <row r="65" spans="3:7" x14ac:dyDescent="0.3">
      <c r="C65" s="1"/>
      <c r="D65" s="1"/>
      <c r="E65" s="1"/>
      <c r="F65" s="1"/>
      <c r="G65" s="1"/>
    </row>
    <row r="66" spans="3:7" x14ac:dyDescent="0.3">
      <c r="C66" s="1"/>
      <c r="D66" s="1"/>
      <c r="E66" s="1"/>
      <c r="F66" s="1"/>
      <c r="G66" s="1"/>
    </row>
    <row r="67" spans="3:7" x14ac:dyDescent="0.3">
      <c r="C67" s="1"/>
      <c r="D67" s="1"/>
      <c r="E67" s="1"/>
      <c r="F67" s="1"/>
      <c r="G67" s="1"/>
    </row>
    <row r="68" spans="3:7" x14ac:dyDescent="0.3">
      <c r="C68" s="1"/>
      <c r="D68" s="1"/>
      <c r="E68" s="1"/>
      <c r="F68" s="1"/>
      <c r="G68" s="1"/>
    </row>
    <row r="69" spans="3:7" x14ac:dyDescent="0.3">
      <c r="C69" s="1"/>
      <c r="D69" s="1"/>
      <c r="E69" s="1"/>
      <c r="F69" s="1"/>
      <c r="G69" s="1"/>
    </row>
    <row r="70" spans="3:7" x14ac:dyDescent="0.3">
      <c r="C70" s="1"/>
      <c r="D70" s="1"/>
      <c r="E70" s="1"/>
      <c r="F70" s="1"/>
      <c r="G70" s="1"/>
    </row>
    <row r="71" spans="3:7" x14ac:dyDescent="0.3">
      <c r="C71" s="1"/>
      <c r="D71" s="1"/>
      <c r="E71" s="1"/>
      <c r="F71" s="1"/>
      <c r="G71" s="1"/>
    </row>
    <row r="73" spans="3:7" x14ac:dyDescent="0.3">
      <c r="C73" s="1"/>
      <c r="D73" s="1"/>
      <c r="E73" s="1"/>
      <c r="F73" s="1"/>
      <c r="G73" s="1"/>
    </row>
    <row r="74" spans="3:7" x14ac:dyDescent="0.3">
      <c r="C74" s="1"/>
      <c r="D74" s="1"/>
      <c r="E74" s="1"/>
      <c r="F74" s="1"/>
      <c r="G74" s="1"/>
    </row>
    <row r="75" spans="3:7" x14ac:dyDescent="0.3">
      <c r="C75" s="1"/>
      <c r="D75" s="1"/>
      <c r="E75" s="1"/>
      <c r="F75" s="1"/>
      <c r="G75" s="1"/>
    </row>
    <row r="76" spans="3:7" x14ac:dyDescent="0.3">
      <c r="C76" s="1"/>
      <c r="D76" s="1"/>
      <c r="E76" s="1"/>
      <c r="F76" s="1"/>
      <c r="G76" s="1"/>
    </row>
    <row r="77" spans="3:7" x14ac:dyDescent="0.3">
      <c r="C77" s="1"/>
      <c r="D77" s="1"/>
      <c r="E77" s="1"/>
      <c r="F77" s="1"/>
      <c r="G77" s="1"/>
    </row>
    <row r="78" spans="3:7" x14ac:dyDescent="0.3">
      <c r="C78" s="1"/>
      <c r="D78" s="1"/>
      <c r="E78" s="1"/>
      <c r="F78" s="1"/>
      <c r="G78" s="1"/>
    </row>
    <row r="79" spans="3:7" x14ac:dyDescent="0.3">
      <c r="C79" s="1"/>
      <c r="D79" s="1"/>
      <c r="E79" s="1"/>
      <c r="F79" s="1"/>
      <c r="G79" s="1"/>
    </row>
  </sheetData>
  <mergeCells count="1">
    <mergeCell ref="A2:G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O45"/>
  <sheetViews>
    <sheetView workbookViewId="0"/>
  </sheetViews>
  <sheetFormatPr defaultRowHeight="14" x14ac:dyDescent="0.3"/>
  <cols>
    <col min="1" max="1" width="26.07421875" customWidth="1"/>
    <col min="2" max="7" width="24" customWidth="1"/>
    <col min="8" max="8" width="20.765625" customWidth="1"/>
    <col min="9" max="9" width="9.4609375" customWidth="1"/>
  </cols>
  <sheetData>
    <row r="2" spans="1:15" ht="25" customHeight="1" x14ac:dyDescent="0.3">
      <c r="A2" s="101" t="s">
        <v>204</v>
      </c>
      <c r="B2" s="101"/>
      <c r="C2" s="101"/>
      <c r="D2" s="101"/>
      <c r="E2" s="101"/>
      <c r="F2" s="101"/>
      <c r="G2" s="101"/>
      <c r="H2" s="101"/>
    </row>
    <row r="3" spans="1:15" ht="20.149999999999999" customHeight="1" x14ac:dyDescent="0.3">
      <c r="A3" s="116" t="s">
        <v>205</v>
      </c>
      <c r="B3" s="116"/>
      <c r="C3" s="116"/>
      <c r="D3" s="116"/>
      <c r="E3" s="116"/>
      <c r="F3" s="116"/>
      <c r="G3" s="116"/>
      <c r="H3" s="116"/>
    </row>
    <row r="4" spans="1:15" ht="20.149999999999999" customHeight="1" x14ac:dyDescent="0.3">
      <c r="A4" s="18" t="s">
        <v>175</v>
      </c>
      <c r="B4" s="18" t="s">
        <v>198</v>
      </c>
      <c r="C4" s="18" t="s">
        <v>206</v>
      </c>
      <c r="D4" s="18" t="s">
        <v>207</v>
      </c>
      <c r="E4" s="18" t="s">
        <v>208</v>
      </c>
      <c r="F4" s="18" t="s">
        <v>209</v>
      </c>
      <c r="G4" s="18" t="s">
        <v>201</v>
      </c>
      <c r="H4" s="18" t="s">
        <v>202</v>
      </c>
    </row>
    <row r="5" spans="1:15" ht="15" customHeight="1" x14ac:dyDescent="0.3">
      <c r="A5" s="13" t="s">
        <v>176</v>
      </c>
      <c r="B5" s="20">
        <v>12874</v>
      </c>
      <c r="C5" s="20">
        <v>133654605.73519982</v>
      </c>
      <c r="D5" s="20">
        <v>11261033.369196985</v>
      </c>
      <c r="E5" s="20">
        <v>1599488.9525999993</v>
      </c>
      <c r="F5" s="20">
        <v>11539719.301000003</v>
      </c>
      <c r="G5" s="20">
        <v>7781094.8520000046</v>
      </c>
      <c r="H5" s="20">
        <v>165835942.0799996</v>
      </c>
      <c r="J5" s="55"/>
      <c r="K5" s="55"/>
      <c r="L5" s="55"/>
      <c r="M5" s="55"/>
      <c r="N5" s="55"/>
      <c r="O5" s="55"/>
    </row>
    <row r="6" spans="1:15" ht="15" customHeight="1" x14ac:dyDescent="0.3">
      <c r="A6" s="14" t="s">
        <v>177</v>
      </c>
      <c r="B6" s="7">
        <v>5021</v>
      </c>
      <c r="C6" s="7">
        <v>101739413.06039995</v>
      </c>
      <c r="D6" s="7">
        <v>9309350.5263979957</v>
      </c>
      <c r="E6" s="7">
        <v>1693292.140199997</v>
      </c>
      <c r="F6" s="7">
        <v>25301153.386999991</v>
      </c>
      <c r="G6" s="7">
        <v>4329194.8559999997</v>
      </c>
      <c r="H6" s="7">
        <v>142372404.00000039</v>
      </c>
      <c r="J6" s="55"/>
      <c r="K6" s="55"/>
      <c r="L6" s="55"/>
      <c r="M6" s="55"/>
      <c r="N6" s="55"/>
      <c r="O6" s="55"/>
    </row>
    <row r="7" spans="1:15" ht="15" customHeight="1" x14ac:dyDescent="0.3">
      <c r="A7" s="13" t="s">
        <v>162</v>
      </c>
      <c r="B7" s="20">
        <v>5439</v>
      </c>
      <c r="C7" s="20">
        <v>107342492.18579985</v>
      </c>
      <c r="D7" s="20">
        <v>9731413.039795978</v>
      </c>
      <c r="E7" s="123">
        <v>5018057.3143999996</v>
      </c>
      <c r="F7" s="123"/>
      <c r="G7" s="20">
        <v>5623575.0900000092</v>
      </c>
      <c r="H7" s="20">
        <v>127731582.68000013</v>
      </c>
      <c r="J7" s="55"/>
      <c r="K7" s="55"/>
      <c r="L7" s="55"/>
      <c r="M7" s="55"/>
      <c r="N7" s="55"/>
      <c r="O7" s="55"/>
    </row>
    <row r="8" spans="1:15" ht="15" customHeight="1" x14ac:dyDescent="0.3">
      <c r="A8" s="14" t="s">
        <v>178</v>
      </c>
      <c r="B8" s="7">
        <v>11439</v>
      </c>
      <c r="C8" s="7">
        <v>455472623.69039893</v>
      </c>
      <c r="D8" s="7">
        <v>161157493.85839739</v>
      </c>
      <c r="E8" s="7">
        <v>95027673.410210148</v>
      </c>
      <c r="F8" s="7">
        <v>216016005.34700954</v>
      </c>
      <c r="G8" s="7">
        <v>13759147.944000022</v>
      </c>
      <c r="H8" s="7">
        <v>941432944.30001938</v>
      </c>
      <c r="J8" s="55"/>
      <c r="K8" s="55"/>
      <c r="L8" s="55"/>
      <c r="M8" s="55"/>
      <c r="N8" s="55"/>
      <c r="O8" s="55"/>
    </row>
    <row r="9" spans="1:15" ht="15" customHeight="1" x14ac:dyDescent="0.3">
      <c r="A9" s="13" t="s">
        <v>179</v>
      </c>
      <c r="B9" s="20">
        <v>609</v>
      </c>
      <c r="C9" s="20">
        <v>9810685.4512000028</v>
      </c>
      <c r="D9" s="20">
        <v>1229885.9841989998</v>
      </c>
      <c r="E9" s="20">
        <v>3576348.6156100016</v>
      </c>
      <c r="F9" s="20">
        <v>6731884.9059999995</v>
      </c>
      <c r="G9" s="20">
        <v>549404.30299999972</v>
      </c>
      <c r="H9" s="20">
        <v>21898209.300009985</v>
      </c>
      <c r="J9" s="55"/>
      <c r="K9" s="55"/>
      <c r="L9" s="55"/>
      <c r="M9" s="55"/>
      <c r="N9" s="55"/>
      <c r="O9" s="55"/>
    </row>
    <row r="10" spans="1:15" ht="20.149999999999999" customHeight="1" x14ac:dyDescent="0.3">
      <c r="A10" s="116" t="s">
        <v>210</v>
      </c>
      <c r="B10" s="116"/>
      <c r="C10" s="116"/>
      <c r="D10" s="116"/>
      <c r="E10" s="116"/>
      <c r="F10" s="116"/>
      <c r="G10" s="116"/>
      <c r="H10" s="116"/>
    </row>
    <row r="11" spans="1:15" ht="20.149999999999999" customHeight="1" x14ac:dyDescent="0.3">
      <c r="A11" s="18" t="s">
        <v>175</v>
      </c>
      <c r="B11" s="18" t="s">
        <v>198</v>
      </c>
      <c r="C11" s="18" t="s">
        <v>206</v>
      </c>
      <c r="D11" s="18" t="s">
        <v>207</v>
      </c>
      <c r="E11" s="18" t="s">
        <v>208</v>
      </c>
      <c r="F11" s="18" t="s">
        <v>209</v>
      </c>
      <c r="G11" s="18" t="s">
        <v>201</v>
      </c>
      <c r="H11" s="18" t="s">
        <v>202</v>
      </c>
    </row>
    <row r="12" spans="1:15" ht="15" customHeight="1" x14ac:dyDescent="0.3">
      <c r="A12" s="13" t="s">
        <v>176</v>
      </c>
      <c r="B12" s="20">
        <v>12835</v>
      </c>
      <c r="C12" s="20">
        <v>129756182.72519985</v>
      </c>
      <c r="D12" s="20">
        <v>9564737.8891969956</v>
      </c>
      <c r="E12" s="20">
        <v>1388521.7725999998</v>
      </c>
      <c r="F12" s="20">
        <v>10641816.801000003</v>
      </c>
      <c r="G12" s="20">
        <v>7677611.7120000096</v>
      </c>
      <c r="H12" s="20">
        <v>159028870.74999961</v>
      </c>
      <c r="J12" s="55"/>
      <c r="K12" s="55"/>
      <c r="L12" s="55"/>
      <c r="M12" s="55"/>
      <c r="N12" s="55"/>
      <c r="O12" s="55"/>
    </row>
    <row r="13" spans="1:15" ht="15" customHeight="1" x14ac:dyDescent="0.3">
      <c r="A13" s="14" t="s">
        <v>177</v>
      </c>
      <c r="B13" s="7">
        <v>4949</v>
      </c>
      <c r="C13" s="7">
        <v>95316144.994199887</v>
      </c>
      <c r="D13" s="7">
        <v>7592908.4041979956</v>
      </c>
      <c r="E13" s="7">
        <v>1486737.8695999985</v>
      </c>
      <c r="F13" s="7">
        <v>23712794.115999997</v>
      </c>
      <c r="G13" s="7">
        <v>3953580.175999999</v>
      </c>
      <c r="H13" s="7">
        <v>132062165.5700002</v>
      </c>
      <c r="J13" s="55"/>
      <c r="K13" s="55"/>
      <c r="L13" s="55"/>
      <c r="M13" s="55"/>
      <c r="N13" s="55"/>
      <c r="O13" s="55"/>
    </row>
    <row r="14" spans="1:15" ht="15" customHeight="1" x14ac:dyDescent="0.3">
      <c r="A14" s="13" t="s">
        <v>162</v>
      </c>
      <c r="B14" s="20">
        <v>5389</v>
      </c>
      <c r="C14" s="20">
        <v>100975327.16879985</v>
      </c>
      <c r="D14" s="20">
        <v>8837039.9727959968</v>
      </c>
      <c r="E14" s="123">
        <v>4824985.4283999996</v>
      </c>
      <c r="F14" s="123"/>
      <c r="G14" s="20">
        <v>5194437.4300000081</v>
      </c>
      <c r="H14" s="20">
        <v>119847835.05000009</v>
      </c>
      <c r="J14" s="55"/>
      <c r="K14" s="55"/>
      <c r="L14" s="55"/>
      <c r="M14" s="55"/>
      <c r="N14" s="55"/>
      <c r="O14" s="55"/>
    </row>
    <row r="15" spans="1:15" ht="15" customHeight="1" x14ac:dyDescent="0.3">
      <c r="A15" s="14" t="s">
        <v>178</v>
      </c>
      <c r="B15" s="7">
        <v>9412</v>
      </c>
      <c r="C15" s="7">
        <v>222811204.5524002</v>
      </c>
      <c r="D15" s="7">
        <v>12596203.895397993</v>
      </c>
      <c r="E15" s="7">
        <v>49596361.711200088</v>
      </c>
      <c r="F15" s="7">
        <v>110044092.87201016</v>
      </c>
      <c r="G15" s="7">
        <v>5926085.849000006</v>
      </c>
      <c r="H15" s="7">
        <v>400973948.99001008</v>
      </c>
      <c r="J15" s="55"/>
      <c r="K15" s="55"/>
      <c r="L15" s="55"/>
      <c r="M15" s="55"/>
      <c r="N15" s="55"/>
      <c r="O15" s="55"/>
    </row>
    <row r="16" spans="1:15" ht="15" customHeight="1" x14ac:dyDescent="0.3">
      <c r="A16" s="13" t="s">
        <v>179</v>
      </c>
      <c r="B16" s="20">
        <v>585</v>
      </c>
      <c r="C16" s="20">
        <v>7566847.7100000028</v>
      </c>
      <c r="D16" s="20">
        <v>356264.68699900003</v>
      </c>
      <c r="E16" s="20">
        <v>2964095.190010001</v>
      </c>
      <c r="F16" s="20">
        <v>5468684.5700000022</v>
      </c>
      <c r="G16" s="20">
        <v>390601.39299999981</v>
      </c>
      <c r="H16" s="20">
        <v>16746493.590009999</v>
      </c>
      <c r="J16" s="55"/>
      <c r="K16" s="55"/>
      <c r="L16" s="55"/>
      <c r="M16" s="55"/>
      <c r="N16" s="55"/>
      <c r="O16" s="55"/>
    </row>
    <row r="22" spans="2:8" x14ac:dyDescent="0.3">
      <c r="C22" s="1"/>
    </row>
    <row r="26" spans="2:8" x14ac:dyDescent="0.3">
      <c r="B26" s="1"/>
      <c r="C26" s="1"/>
      <c r="D26" s="1"/>
      <c r="E26" s="1"/>
      <c r="F26" s="1"/>
      <c r="G26" s="1"/>
      <c r="H26" s="1"/>
    </row>
    <row r="27" spans="2:8" x14ac:dyDescent="0.3">
      <c r="B27" s="1"/>
      <c r="C27" s="1"/>
      <c r="D27" s="1"/>
      <c r="E27" s="1"/>
      <c r="F27" s="1"/>
      <c r="G27" s="1"/>
      <c r="H27" s="1"/>
    </row>
    <row r="28" spans="2:8" x14ac:dyDescent="0.3">
      <c r="B28" s="1"/>
      <c r="C28" s="1"/>
      <c r="D28" s="1"/>
      <c r="E28" s="1"/>
      <c r="F28" s="1"/>
      <c r="G28" s="1"/>
      <c r="H28" s="1"/>
    </row>
    <row r="29" spans="2:8" x14ac:dyDescent="0.3">
      <c r="B29" s="1"/>
      <c r="C29" s="1"/>
      <c r="D29" s="1"/>
      <c r="E29" s="1"/>
      <c r="F29" s="1"/>
      <c r="G29" s="1"/>
      <c r="H29" s="1"/>
    </row>
    <row r="30" spans="2:8" x14ac:dyDescent="0.3">
      <c r="B30" s="1"/>
      <c r="C30" s="1"/>
      <c r="D30" s="1"/>
      <c r="E30" s="1"/>
      <c r="F30" s="1"/>
      <c r="G30" s="1"/>
      <c r="H30" s="1"/>
    </row>
    <row r="31" spans="2:8" x14ac:dyDescent="0.3">
      <c r="B31" s="1"/>
      <c r="C31" s="1"/>
      <c r="D31" s="1"/>
      <c r="E31" s="1"/>
      <c r="F31" s="1"/>
      <c r="G31" s="1"/>
      <c r="H31" s="1"/>
    </row>
    <row r="40" spans="2:8" x14ac:dyDescent="0.3">
      <c r="B40" s="1"/>
      <c r="C40" s="1"/>
      <c r="D40" s="1"/>
      <c r="E40" s="1"/>
      <c r="F40" s="1"/>
      <c r="G40" s="1"/>
      <c r="H40" s="1"/>
    </row>
    <row r="41" spans="2:8" x14ac:dyDescent="0.3">
      <c r="B41" s="1"/>
      <c r="C41" s="1"/>
      <c r="D41" s="1"/>
      <c r="E41" s="1"/>
      <c r="F41" s="1"/>
      <c r="G41" s="1"/>
      <c r="H41" s="1"/>
    </row>
    <row r="42" spans="2:8" x14ac:dyDescent="0.3">
      <c r="B42" s="1"/>
      <c r="C42" s="1"/>
      <c r="D42" s="1"/>
      <c r="E42" s="1"/>
      <c r="F42" s="1"/>
      <c r="G42" s="1"/>
      <c r="H42" s="1"/>
    </row>
    <row r="43" spans="2:8" x14ac:dyDescent="0.3">
      <c r="B43" s="1"/>
      <c r="C43" s="1"/>
      <c r="D43" s="1"/>
      <c r="E43" s="1"/>
      <c r="F43" s="1"/>
      <c r="G43" s="1"/>
      <c r="H43" s="1"/>
    </row>
    <row r="44" spans="2:8" x14ac:dyDescent="0.3">
      <c r="B44" s="1"/>
      <c r="C44" s="1"/>
      <c r="D44" s="1"/>
      <c r="E44" s="1"/>
      <c r="F44" s="1"/>
      <c r="G44" s="1"/>
      <c r="H44" s="1"/>
    </row>
    <row r="45" spans="2:8" x14ac:dyDescent="0.3">
      <c r="B45" s="1"/>
      <c r="C45" s="1"/>
      <c r="D45" s="1"/>
      <c r="E45" s="1"/>
      <c r="F45" s="1"/>
      <c r="G45" s="1"/>
      <c r="H45" s="1"/>
    </row>
  </sheetData>
  <mergeCells count="5">
    <mergeCell ref="A10:H10"/>
    <mergeCell ref="A2:H2"/>
    <mergeCell ref="A3:H3"/>
    <mergeCell ref="E7:F7"/>
    <mergeCell ref="E14:F14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D36"/>
  <sheetViews>
    <sheetView workbookViewId="0">
      <selection activeCell="B23" sqref="B23"/>
    </sheetView>
  </sheetViews>
  <sheetFormatPr defaultRowHeight="14" x14ac:dyDescent="0.3"/>
  <cols>
    <col min="1" max="4" width="38.4609375" customWidth="1"/>
  </cols>
  <sheetData>
    <row r="2" spans="1:4" ht="25" customHeight="1" x14ac:dyDescent="0.3">
      <c r="A2" s="101" t="s">
        <v>211</v>
      </c>
      <c r="B2" s="101"/>
      <c r="C2" s="101"/>
      <c r="D2" s="101"/>
    </row>
    <row r="3" spans="1:4" ht="20.149999999999999" customHeight="1" x14ac:dyDescent="0.3">
      <c r="A3" s="18" t="s">
        <v>212</v>
      </c>
      <c r="B3" s="18" t="s">
        <v>161</v>
      </c>
      <c r="C3" s="18" t="s">
        <v>162</v>
      </c>
      <c r="D3" s="18" t="s">
        <v>163</v>
      </c>
    </row>
    <row r="4" spans="1:4" ht="15" customHeight="1" x14ac:dyDescent="0.3">
      <c r="A4" s="9">
        <v>0</v>
      </c>
      <c r="B4" s="10">
        <v>18946</v>
      </c>
      <c r="C4" s="10">
        <v>556</v>
      </c>
      <c r="D4" s="10">
        <v>219</v>
      </c>
    </row>
    <row r="5" spans="1:4" ht="15" customHeight="1" x14ac:dyDescent="0.3">
      <c r="A5" s="11">
        <v>1</v>
      </c>
      <c r="B5" s="12">
        <v>12109</v>
      </c>
      <c r="C5" s="12">
        <v>7576</v>
      </c>
      <c r="D5" s="12">
        <v>2555</v>
      </c>
    </row>
    <row r="6" spans="1:4" ht="15" customHeight="1" x14ac:dyDescent="0.3">
      <c r="A6" s="9">
        <v>2</v>
      </c>
      <c r="B6" s="10">
        <v>5718</v>
      </c>
      <c r="C6" s="10">
        <v>3843</v>
      </c>
      <c r="D6" s="10">
        <v>6525</v>
      </c>
    </row>
    <row r="7" spans="1:4" ht="15" customHeight="1" x14ac:dyDescent="0.3">
      <c r="A7" s="11">
        <v>3</v>
      </c>
      <c r="B7" s="12">
        <v>2389</v>
      </c>
      <c r="C7" s="12">
        <v>1423</v>
      </c>
      <c r="D7" s="12">
        <v>7321</v>
      </c>
    </row>
    <row r="8" spans="1:4" ht="15" customHeight="1" x14ac:dyDescent="0.3">
      <c r="A8" s="9">
        <v>4</v>
      </c>
      <c r="B8" s="10">
        <v>1070</v>
      </c>
      <c r="C8" s="10">
        <v>477</v>
      </c>
      <c r="D8" s="10">
        <v>5380</v>
      </c>
    </row>
    <row r="9" spans="1:4" ht="15" customHeight="1" x14ac:dyDescent="0.3">
      <c r="A9" s="11">
        <v>5</v>
      </c>
      <c r="B9" s="12">
        <v>531</v>
      </c>
      <c r="C9" s="12">
        <v>240</v>
      </c>
      <c r="D9" s="12">
        <v>3065</v>
      </c>
    </row>
    <row r="10" spans="1:4" ht="15" customHeight="1" x14ac:dyDescent="0.3">
      <c r="A10" s="9">
        <v>6</v>
      </c>
      <c r="B10" s="10">
        <v>332</v>
      </c>
      <c r="C10" s="10">
        <v>157</v>
      </c>
      <c r="D10" s="10">
        <v>1896</v>
      </c>
    </row>
    <row r="11" spans="1:4" ht="15" customHeight="1" x14ac:dyDescent="0.3">
      <c r="A11" s="11">
        <v>7</v>
      </c>
      <c r="B11" s="12">
        <v>185</v>
      </c>
      <c r="C11" s="12">
        <v>89</v>
      </c>
      <c r="D11" s="12">
        <v>1008</v>
      </c>
    </row>
    <row r="12" spans="1:4" ht="15" customHeight="1" x14ac:dyDescent="0.3">
      <c r="A12" s="9" t="s">
        <v>213</v>
      </c>
      <c r="B12" s="10">
        <v>159</v>
      </c>
      <c r="C12" s="10">
        <v>72</v>
      </c>
      <c r="D12" s="10">
        <v>1370</v>
      </c>
    </row>
    <row r="14" spans="1:4" x14ac:dyDescent="0.3">
      <c r="B14" s="3"/>
      <c r="C14" s="3"/>
      <c r="D14" s="3"/>
    </row>
    <row r="26" spans="2:4" x14ac:dyDescent="0.3">
      <c r="B26" s="1"/>
      <c r="C26" s="1"/>
      <c r="D26" s="1"/>
    </row>
    <row r="27" spans="2:4" x14ac:dyDescent="0.3">
      <c r="B27" s="1"/>
      <c r="C27" s="1"/>
      <c r="D27" s="1"/>
    </row>
    <row r="28" spans="2:4" x14ac:dyDescent="0.3">
      <c r="B28" s="1"/>
      <c r="C28" s="1"/>
      <c r="D28" s="1"/>
    </row>
    <row r="29" spans="2:4" x14ac:dyDescent="0.3">
      <c r="B29" s="1"/>
      <c r="C29" s="1"/>
      <c r="D29" s="1"/>
    </row>
    <row r="30" spans="2:4" x14ac:dyDescent="0.3">
      <c r="B30" s="1"/>
      <c r="C30" s="1"/>
      <c r="D30" s="1"/>
    </row>
    <row r="31" spans="2:4" x14ac:dyDescent="0.3">
      <c r="B31" s="1"/>
      <c r="C31" s="1"/>
      <c r="D31" s="1"/>
    </row>
    <row r="32" spans="2:4" x14ac:dyDescent="0.3">
      <c r="B32" s="1"/>
      <c r="C32" s="1"/>
      <c r="D32" s="1"/>
    </row>
    <row r="33" spans="2:4" x14ac:dyDescent="0.3">
      <c r="B33" s="1"/>
      <c r="C33" s="1"/>
      <c r="D33" s="1"/>
    </row>
    <row r="34" spans="2:4" x14ac:dyDescent="0.3">
      <c r="B34" s="1"/>
      <c r="C34" s="1"/>
      <c r="D34" s="1"/>
    </row>
    <row r="35" spans="2:4" x14ac:dyDescent="0.3">
      <c r="B35" s="1"/>
      <c r="C35" s="1"/>
      <c r="D35" s="1"/>
    </row>
    <row r="36" spans="2:4" x14ac:dyDescent="0.3">
      <c r="B36" s="1"/>
      <c r="C36" s="1"/>
      <c r="D36" s="1"/>
    </row>
  </sheetData>
  <mergeCells count="1">
    <mergeCell ref="A2:D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AN21"/>
  <sheetViews>
    <sheetView workbookViewId="0"/>
  </sheetViews>
  <sheetFormatPr defaultRowHeight="14" x14ac:dyDescent="0.3"/>
  <cols>
    <col min="1" max="1" width="13.69140625" bestFit="1" customWidth="1"/>
    <col min="2" max="2" width="12.07421875" customWidth="1"/>
    <col min="3" max="14" width="13.3046875" customWidth="1"/>
  </cols>
  <sheetData>
    <row r="2" spans="1:40" ht="25" customHeight="1" x14ac:dyDescent="0.3">
      <c r="A2" s="101" t="s">
        <v>275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40" ht="28" x14ac:dyDescent="0.3">
      <c r="A3" s="18" t="s">
        <v>215</v>
      </c>
      <c r="B3" s="18" t="s">
        <v>140</v>
      </c>
      <c r="C3" s="18" t="s">
        <v>220</v>
      </c>
      <c r="D3" s="18" t="s">
        <v>183</v>
      </c>
      <c r="E3" s="18" t="s">
        <v>184</v>
      </c>
      <c r="F3" s="18" t="s">
        <v>185</v>
      </c>
      <c r="G3" s="18" t="s">
        <v>186</v>
      </c>
      <c r="H3" s="18" t="s">
        <v>187</v>
      </c>
      <c r="I3" s="18" t="s">
        <v>221</v>
      </c>
      <c r="J3" s="18" t="s">
        <v>189</v>
      </c>
      <c r="K3" s="18" t="s">
        <v>216</v>
      </c>
      <c r="L3" s="18" t="s">
        <v>217</v>
      </c>
      <c r="M3" s="18" t="s">
        <v>218</v>
      </c>
      <c r="N3" s="18" t="s">
        <v>219</v>
      </c>
    </row>
    <row r="4" spans="1:40" x14ac:dyDescent="0.3">
      <c r="A4" s="124" t="s">
        <v>198</v>
      </c>
      <c r="B4" s="91">
        <v>2015</v>
      </c>
      <c r="C4" s="9">
        <v>1056</v>
      </c>
      <c r="D4" s="93">
        <v>1655</v>
      </c>
      <c r="E4" s="93">
        <v>2289</v>
      </c>
      <c r="F4" s="93">
        <v>4168</v>
      </c>
      <c r="G4" s="93">
        <v>1259</v>
      </c>
      <c r="H4" s="93">
        <v>557</v>
      </c>
      <c r="I4" s="93">
        <v>384</v>
      </c>
      <c r="J4" s="93">
        <v>420</v>
      </c>
      <c r="K4" s="93">
        <v>221</v>
      </c>
      <c r="L4" s="93">
        <v>116</v>
      </c>
      <c r="M4" s="93">
        <v>171</v>
      </c>
      <c r="N4" s="93">
        <v>126</v>
      </c>
      <c r="AK4" t="str">
        <f t="shared" ref="AK4:AN11" si="0">IF(K4-X4=0,"OK","Error")</f>
        <v>Error</v>
      </c>
      <c r="AL4" t="str">
        <f t="shared" si="0"/>
        <v>Error</v>
      </c>
      <c r="AM4" t="str">
        <f t="shared" si="0"/>
        <v>Error</v>
      </c>
      <c r="AN4" t="str">
        <f>IF(N4-AA4=0,"OK","Error")</f>
        <v>Error</v>
      </c>
    </row>
    <row r="5" spans="1:40" x14ac:dyDescent="0.3">
      <c r="A5" s="125"/>
      <c r="B5" s="92">
        <v>2016</v>
      </c>
      <c r="C5" s="11">
        <v>883</v>
      </c>
      <c r="D5" s="11">
        <v>1421</v>
      </c>
      <c r="E5" s="11">
        <v>2218</v>
      </c>
      <c r="F5" s="11">
        <v>4190</v>
      </c>
      <c r="G5" s="11">
        <v>1426</v>
      </c>
      <c r="H5" s="11">
        <v>644</v>
      </c>
      <c r="I5" s="11">
        <v>424</v>
      </c>
      <c r="J5" s="11">
        <v>448</v>
      </c>
      <c r="K5" s="11">
        <v>241</v>
      </c>
      <c r="L5" s="11">
        <v>98</v>
      </c>
      <c r="M5" s="11">
        <v>173</v>
      </c>
      <c r="N5" s="11">
        <v>127</v>
      </c>
      <c r="AK5" t="str">
        <f t="shared" si="0"/>
        <v>Error</v>
      </c>
      <c r="AL5" t="str">
        <f t="shared" si="0"/>
        <v>Error</v>
      </c>
      <c r="AM5" t="str">
        <f t="shared" si="0"/>
        <v>Error</v>
      </c>
      <c r="AN5" t="str">
        <f t="shared" si="0"/>
        <v>Error</v>
      </c>
    </row>
    <row r="6" spans="1:40" x14ac:dyDescent="0.3">
      <c r="A6" s="125"/>
      <c r="B6" s="91">
        <v>2017</v>
      </c>
      <c r="C6" s="9">
        <v>801</v>
      </c>
      <c r="D6" s="93">
        <v>1251</v>
      </c>
      <c r="E6" s="93">
        <v>1923</v>
      </c>
      <c r="F6" s="93">
        <v>3924</v>
      </c>
      <c r="G6" s="93">
        <v>1532</v>
      </c>
      <c r="H6" s="93">
        <v>706</v>
      </c>
      <c r="I6" s="93">
        <v>457</v>
      </c>
      <c r="J6" s="93">
        <v>510</v>
      </c>
      <c r="K6" s="93">
        <v>259</v>
      </c>
      <c r="L6" s="93">
        <v>119</v>
      </c>
      <c r="M6" s="93">
        <v>155</v>
      </c>
      <c r="N6" s="93">
        <v>141</v>
      </c>
      <c r="AK6" t="str">
        <f t="shared" si="0"/>
        <v>Error</v>
      </c>
      <c r="AL6" t="str">
        <f t="shared" si="0"/>
        <v>Error</v>
      </c>
      <c r="AM6" t="str">
        <f t="shared" si="0"/>
        <v>Error</v>
      </c>
      <c r="AN6" t="str">
        <f t="shared" si="0"/>
        <v>Error</v>
      </c>
    </row>
    <row r="7" spans="1:40" x14ac:dyDescent="0.3">
      <c r="A7" s="125"/>
      <c r="B7" s="92">
        <v>2018</v>
      </c>
      <c r="C7" s="11">
        <v>886</v>
      </c>
      <c r="D7" s="11">
        <v>1103</v>
      </c>
      <c r="E7" s="11">
        <v>1699</v>
      </c>
      <c r="F7" s="11">
        <v>3866</v>
      </c>
      <c r="G7" s="11">
        <v>1571</v>
      </c>
      <c r="H7" s="11">
        <v>786</v>
      </c>
      <c r="I7" s="11">
        <v>459</v>
      </c>
      <c r="J7" s="11">
        <v>450</v>
      </c>
      <c r="K7" s="11">
        <v>219</v>
      </c>
      <c r="L7" s="11">
        <v>156</v>
      </c>
      <c r="M7" s="11">
        <v>174</v>
      </c>
      <c r="N7" s="11">
        <v>108</v>
      </c>
      <c r="AK7" t="str">
        <f t="shared" si="0"/>
        <v>Error</v>
      </c>
      <c r="AL7" t="str">
        <f t="shared" si="0"/>
        <v>Error</v>
      </c>
      <c r="AM7" t="str">
        <f t="shared" si="0"/>
        <v>Error</v>
      </c>
      <c r="AN7" t="str">
        <f t="shared" si="0"/>
        <v>Error</v>
      </c>
    </row>
    <row r="8" spans="1:40" x14ac:dyDescent="0.3">
      <c r="A8" s="125"/>
      <c r="B8" s="91">
        <v>2019</v>
      </c>
      <c r="C8" s="9">
        <v>953</v>
      </c>
      <c r="D8" s="93">
        <v>1142</v>
      </c>
      <c r="E8" s="93">
        <v>1746</v>
      </c>
      <c r="F8" s="93">
        <v>3907</v>
      </c>
      <c r="G8" s="93">
        <v>1614</v>
      </c>
      <c r="H8" s="93">
        <v>739</v>
      </c>
      <c r="I8" s="93">
        <v>428</v>
      </c>
      <c r="J8" s="93">
        <v>489</v>
      </c>
      <c r="K8" s="93">
        <v>295</v>
      </c>
      <c r="L8" s="93">
        <v>155</v>
      </c>
      <c r="M8" s="93">
        <v>163</v>
      </c>
      <c r="N8" s="93">
        <v>139</v>
      </c>
      <c r="AK8" t="str">
        <f t="shared" si="0"/>
        <v>Error</v>
      </c>
      <c r="AL8" t="str">
        <f t="shared" si="0"/>
        <v>Error</v>
      </c>
      <c r="AM8" t="str">
        <f t="shared" si="0"/>
        <v>Error</v>
      </c>
      <c r="AN8" t="str">
        <f t="shared" si="0"/>
        <v>Error</v>
      </c>
    </row>
    <row r="9" spans="1:40" x14ac:dyDescent="0.3">
      <c r="A9" s="125"/>
      <c r="B9" s="92">
        <v>2020</v>
      </c>
      <c r="C9" s="11">
        <v>746</v>
      </c>
      <c r="D9" s="11">
        <v>956</v>
      </c>
      <c r="E9" s="11">
        <v>1397</v>
      </c>
      <c r="F9" s="11">
        <v>3331</v>
      </c>
      <c r="G9" s="11">
        <v>1411</v>
      </c>
      <c r="H9" s="11">
        <v>684</v>
      </c>
      <c r="I9" s="11">
        <v>351</v>
      </c>
      <c r="J9" s="11">
        <v>391</v>
      </c>
      <c r="K9" s="11">
        <v>228</v>
      </c>
      <c r="L9" s="11">
        <v>127</v>
      </c>
      <c r="M9" s="11">
        <v>151</v>
      </c>
      <c r="N9" s="11">
        <v>110</v>
      </c>
      <c r="AK9" t="str">
        <f t="shared" si="0"/>
        <v>Error</v>
      </c>
      <c r="AL9" t="str">
        <f t="shared" si="0"/>
        <v>Error</v>
      </c>
      <c r="AM9" t="str">
        <f t="shared" si="0"/>
        <v>Error</v>
      </c>
      <c r="AN9" t="str">
        <f t="shared" si="0"/>
        <v>Error</v>
      </c>
    </row>
    <row r="10" spans="1:40" x14ac:dyDescent="0.3">
      <c r="A10" s="125"/>
      <c r="B10" s="91">
        <v>2021</v>
      </c>
      <c r="C10" s="9">
        <v>817</v>
      </c>
      <c r="D10" s="93">
        <v>911</v>
      </c>
      <c r="E10" s="93">
        <v>1279</v>
      </c>
      <c r="F10" s="93">
        <v>2456</v>
      </c>
      <c r="G10" s="93">
        <v>1162</v>
      </c>
      <c r="H10" s="93">
        <v>627</v>
      </c>
      <c r="I10" s="93">
        <v>328</v>
      </c>
      <c r="J10" s="93">
        <v>286</v>
      </c>
      <c r="K10" s="93">
        <v>195</v>
      </c>
      <c r="L10" s="93">
        <v>111</v>
      </c>
      <c r="M10" s="93">
        <v>119</v>
      </c>
      <c r="N10" s="93">
        <v>122</v>
      </c>
      <c r="AK10" t="str">
        <f t="shared" si="0"/>
        <v>Error</v>
      </c>
      <c r="AL10" t="str">
        <f t="shared" si="0"/>
        <v>Error</v>
      </c>
      <c r="AM10" t="str">
        <f t="shared" si="0"/>
        <v>Error</v>
      </c>
      <c r="AN10" t="str">
        <f t="shared" si="0"/>
        <v>Error</v>
      </c>
    </row>
    <row r="11" spans="1:40" x14ac:dyDescent="0.3">
      <c r="A11" s="126"/>
      <c r="B11" s="92">
        <v>2022</v>
      </c>
      <c r="C11" s="11">
        <v>1190</v>
      </c>
      <c r="D11" s="11">
        <v>1231</v>
      </c>
      <c r="E11" s="11">
        <v>1031</v>
      </c>
      <c r="F11" s="11">
        <v>1455</v>
      </c>
      <c r="G11" s="11">
        <v>778</v>
      </c>
      <c r="H11" s="11">
        <v>453</v>
      </c>
      <c r="I11" s="11">
        <v>267</v>
      </c>
      <c r="J11" s="11">
        <v>283</v>
      </c>
      <c r="K11" s="11">
        <v>150</v>
      </c>
      <c r="L11" s="11">
        <v>84</v>
      </c>
      <c r="M11" s="11">
        <v>138</v>
      </c>
      <c r="N11" s="11">
        <v>115</v>
      </c>
      <c r="AK11" t="str">
        <f t="shared" si="0"/>
        <v>Error</v>
      </c>
      <c r="AL11" t="str">
        <f t="shared" si="0"/>
        <v>Error</v>
      </c>
      <c r="AM11" t="str">
        <f t="shared" si="0"/>
        <v>Error</v>
      </c>
      <c r="AN11" t="str">
        <f t="shared" si="0"/>
        <v>Error</v>
      </c>
    </row>
    <row r="13" spans="1:40" ht="28" x14ac:dyDescent="0.3">
      <c r="A13" s="18" t="s">
        <v>215</v>
      </c>
      <c r="B13" s="18" t="s">
        <v>140</v>
      </c>
      <c r="C13" s="18" t="s">
        <v>220</v>
      </c>
      <c r="D13" s="18" t="s">
        <v>183</v>
      </c>
      <c r="E13" s="18" t="s">
        <v>184</v>
      </c>
      <c r="F13" s="18" t="s">
        <v>185</v>
      </c>
      <c r="G13" s="18" t="s">
        <v>186</v>
      </c>
      <c r="H13" s="18" t="s">
        <v>187</v>
      </c>
      <c r="I13" s="18" t="s">
        <v>221</v>
      </c>
      <c r="J13" s="18" t="s">
        <v>189</v>
      </c>
      <c r="K13" s="18" t="s">
        <v>216</v>
      </c>
      <c r="L13" s="18" t="s">
        <v>217</v>
      </c>
      <c r="M13" s="18" t="s">
        <v>218</v>
      </c>
      <c r="N13" s="18" t="s">
        <v>219</v>
      </c>
    </row>
    <row r="14" spans="1:40" x14ac:dyDescent="0.3">
      <c r="A14" s="124" t="s">
        <v>202</v>
      </c>
      <c r="B14" s="91">
        <v>2015</v>
      </c>
      <c r="C14" s="9">
        <v>1937289.35</v>
      </c>
      <c r="D14" s="93">
        <v>12754340.939999999</v>
      </c>
      <c r="E14" s="93">
        <v>28814364.879999999</v>
      </c>
      <c r="F14" s="93">
        <v>86014353.849999994</v>
      </c>
      <c r="G14" s="93">
        <v>45314506.060000002</v>
      </c>
      <c r="H14" s="93">
        <v>28970946.829999998</v>
      </c>
      <c r="I14" s="93">
        <v>25825493.309999999</v>
      </c>
      <c r="J14" s="93">
        <v>35936191.350000001</v>
      </c>
      <c r="K14" s="93">
        <v>24583292.640000001</v>
      </c>
      <c r="L14" s="93">
        <v>15813345.880000001</v>
      </c>
      <c r="M14" s="93">
        <v>32202929.07</v>
      </c>
      <c r="N14" s="93">
        <v>76098358.429989994</v>
      </c>
      <c r="AK14" t="str">
        <f t="shared" ref="AK14:AN21" si="1">IF(ROUND(K14-X14,-2)=0,"OK","Error")</f>
        <v>Error</v>
      </c>
      <c r="AL14" t="str">
        <f t="shared" si="1"/>
        <v>Error</v>
      </c>
      <c r="AM14" t="str">
        <f t="shared" si="1"/>
        <v>Error</v>
      </c>
      <c r="AN14" t="str">
        <f t="shared" si="1"/>
        <v>Error</v>
      </c>
    </row>
    <row r="15" spans="1:40" x14ac:dyDescent="0.3">
      <c r="A15" s="125"/>
      <c r="B15" s="92">
        <v>2016</v>
      </c>
      <c r="C15" s="11">
        <v>1696632.9426500001</v>
      </c>
      <c r="D15" s="11">
        <v>11136520.140000001</v>
      </c>
      <c r="E15" s="11">
        <v>27997908.520009998</v>
      </c>
      <c r="F15" s="11">
        <v>87144122.890000001</v>
      </c>
      <c r="G15" s="11">
        <v>51817231.170000002</v>
      </c>
      <c r="H15" s="11">
        <v>33105481.09</v>
      </c>
      <c r="I15" s="11">
        <v>28507802.280000001</v>
      </c>
      <c r="J15" s="11">
        <v>38639556.25</v>
      </c>
      <c r="K15" s="11">
        <v>26761285.52</v>
      </c>
      <c r="L15" s="11">
        <v>13354789.18</v>
      </c>
      <c r="M15" s="11">
        <v>32537213.640000001</v>
      </c>
      <c r="N15" s="11">
        <v>64739905.790019996</v>
      </c>
      <c r="AK15" t="str">
        <f t="shared" si="1"/>
        <v>Error</v>
      </c>
      <c r="AL15" t="str">
        <f t="shared" si="1"/>
        <v>Error</v>
      </c>
      <c r="AM15" t="str">
        <f t="shared" si="1"/>
        <v>Error</v>
      </c>
      <c r="AN15" t="str">
        <f t="shared" si="1"/>
        <v>Error</v>
      </c>
    </row>
    <row r="16" spans="1:40" x14ac:dyDescent="0.3">
      <c r="A16" s="125"/>
      <c r="B16" s="91">
        <v>2017</v>
      </c>
      <c r="C16" s="9">
        <v>1514854.88735</v>
      </c>
      <c r="D16" s="93">
        <v>9878496.7899999991</v>
      </c>
      <c r="E16" s="93">
        <v>24423474.129999999</v>
      </c>
      <c r="F16" s="93">
        <v>82387115.439999998</v>
      </c>
      <c r="G16" s="93">
        <v>56048718.009999998</v>
      </c>
      <c r="H16" s="93">
        <v>36470645.979999997</v>
      </c>
      <c r="I16" s="93">
        <v>30555362.309999999</v>
      </c>
      <c r="J16" s="93">
        <v>43953482.950000003</v>
      </c>
      <c r="K16" s="93">
        <v>28875765.340009999</v>
      </c>
      <c r="L16" s="93">
        <v>16200178.17</v>
      </c>
      <c r="M16" s="93">
        <v>29349831.550000001</v>
      </c>
      <c r="N16" s="93">
        <v>105590086.06</v>
      </c>
      <c r="AK16" t="str">
        <f t="shared" si="1"/>
        <v>Error</v>
      </c>
      <c r="AL16" t="str">
        <f t="shared" si="1"/>
        <v>Error</v>
      </c>
      <c r="AM16" t="str">
        <f t="shared" si="1"/>
        <v>Error</v>
      </c>
      <c r="AN16" t="str">
        <f t="shared" si="1"/>
        <v>Error</v>
      </c>
    </row>
    <row r="17" spans="1:40" x14ac:dyDescent="0.3">
      <c r="A17" s="125"/>
      <c r="B17" s="92">
        <v>2018</v>
      </c>
      <c r="C17" s="11">
        <v>1507062.69</v>
      </c>
      <c r="D17" s="11">
        <v>8614713.5700000003</v>
      </c>
      <c r="E17" s="11">
        <v>21578643.550000001</v>
      </c>
      <c r="F17" s="11">
        <v>81220007.180000007</v>
      </c>
      <c r="G17" s="11">
        <v>57534540.969999999</v>
      </c>
      <c r="H17" s="11">
        <v>40563702.899999999</v>
      </c>
      <c r="I17" s="11">
        <v>30784021.66</v>
      </c>
      <c r="J17" s="11">
        <v>39079983.57</v>
      </c>
      <c r="K17" s="11">
        <v>24564615.510000002</v>
      </c>
      <c r="L17" s="11">
        <v>21209250.16</v>
      </c>
      <c r="M17" s="11">
        <v>33001511.84</v>
      </c>
      <c r="N17" s="11">
        <v>71206145.890000001</v>
      </c>
      <c r="AK17" t="str">
        <f t="shared" si="1"/>
        <v>Error</v>
      </c>
      <c r="AL17" t="str">
        <f t="shared" si="1"/>
        <v>Error</v>
      </c>
      <c r="AM17" t="str">
        <f t="shared" si="1"/>
        <v>Error</v>
      </c>
      <c r="AN17" t="str">
        <f t="shared" si="1"/>
        <v>Error</v>
      </c>
    </row>
    <row r="18" spans="1:40" x14ac:dyDescent="0.3">
      <c r="A18" s="125"/>
      <c r="B18" s="91">
        <v>2019</v>
      </c>
      <c r="C18" s="9">
        <v>1578425.07</v>
      </c>
      <c r="D18" s="93">
        <v>8723380.9199999999</v>
      </c>
      <c r="E18" s="93">
        <v>22092219.91</v>
      </c>
      <c r="F18" s="93">
        <v>82602621.549999997</v>
      </c>
      <c r="G18" s="93">
        <v>58838598.81002</v>
      </c>
      <c r="H18" s="93">
        <v>38058003.420000002</v>
      </c>
      <c r="I18" s="93">
        <v>28730537.280000001</v>
      </c>
      <c r="J18" s="93">
        <v>42339867.599990003</v>
      </c>
      <c r="K18" s="93">
        <v>32577357.300000001</v>
      </c>
      <c r="L18" s="93">
        <v>21028133.399999999</v>
      </c>
      <c r="M18" s="93">
        <v>30056565.539999999</v>
      </c>
      <c r="N18" s="93">
        <v>81625032.109999999</v>
      </c>
      <c r="AK18" t="str">
        <f t="shared" si="1"/>
        <v>Error</v>
      </c>
      <c r="AL18" t="str">
        <f t="shared" si="1"/>
        <v>Error</v>
      </c>
      <c r="AM18" t="str">
        <f t="shared" si="1"/>
        <v>Error</v>
      </c>
      <c r="AN18" t="str">
        <f t="shared" si="1"/>
        <v>Error</v>
      </c>
    </row>
    <row r="19" spans="1:40" x14ac:dyDescent="0.3">
      <c r="A19" s="125"/>
      <c r="B19" s="92">
        <v>2020</v>
      </c>
      <c r="C19" s="11">
        <v>1263301.82</v>
      </c>
      <c r="D19" s="11">
        <v>7201021.5499999998</v>
      </c>
      <c r="E19" s="11">
        <v>17650367.27</v>
      </c>
      <c r="F19" s="11">
        <v>70497718.549999997</v>
      </c>
      <c r="G19" s="11">
        <v>51554790.640000001</v>
      </c>
      <c r="H19" s="11">
        <v>35286581.35001</v>
      </c>
      <c r="I19" s="11">
        <v>23450479.379999999</v>
      </c>
      <c r="J19" s="11">
        <v>33804920.149999999</v>
      </c>
      <c r="K19" s="11">
        <v>25429658.059999999</v>
      </c>
      <c r="L19" s="11">
        <v>17415753.140000001</v>
      </c>
      <c r="M19" s="11">
        <v>28061563.579999998</v>
      </c>
      <c r="N19" s="11">
        <v>72931588.280000001</v>
      </c>
      <c r="AK19" t="str">
        <f t="shared" si="1"/>
        <v>Error</v>
      </c>
      <c r="AL19" t="str">
        <f t="shared" si="1"/>
        <v>Error</v>
      </c>
      <c r="AM19" t="str">
        <f t="shared" si="1"/>
        <v>Error</v>
      </c>
      <c r="AN19" t="str">
        <f t="shared" si="1"/>
        <v>Error</v>
      </c>
    </row>
    <row r="20" spans="1:40" x14ac:dyDescent="0.3">
      <c r="A20" s="125"/>
      <c r="B20" s="91">
        <v>2021</v>
      </c>
      <c r="C20" s="9">
        <v>1744210.75</v>
      </c>
      <c r="D20" s="93">
        <v>6906873.04</v>
      </c>
      <c r="E20" s="93">
        <v>16153064.369999999</v>
      </c>
      <c r="F20" s="93">
        <v>52030979.910010003</v>
      </c>
      <c r="G20" s="93">
        <v>42765199.319990002</v>
      </c>
      <c r="H20" s="93">
        <v>32438393.41</v>
      </c>
      <c r="I20" s="93">
        <v>22044857.789999999</v>
      </c>
      <c r="J20" s="93">
        <v>24810827.07</v>
      </c>
      <c r="K20" s="93">
        <v>21882341.300000001</v>
      </c>
      <c r="L20" s="93">
        <v>15109050.01</v>
      </c>
      <c r="M20" s="93">
        <v>22400707.449999999</v>
      </c>
      <c r="N20" s="93">
        <v>106479275.31001</v>
      </c>
      <c r="AK20" t="str">
        <f t="shared" si="1"/>
        <v>Error</v>
      </c>
      <c r="AL20" t="str">
        <f t="shared" si="1"/>
        <v>Error</v>
      </c>
      <c r="AM20" t="str">
        <f t="shared" si="1"/>
        <v>Error</v>
      </c>
      <c r="AN20" t="str">
        <f t="shared" si="1"/>
        <v>Error</v>
      </c>
    </row>
    <row r="21" spans="1:40" x14ac:dyDescent="0.3">
      <c r="A21" s="126"/>
      <c r="B21" s="92">
        <v>2022</v>
      </c>
      <c r="C21" s="11">
        <v>2858305.21</v>
      </c>
      <c r="D21" s="11">
        <v>9273180.1999999993</v>
      </c>
      <c r="E21" s="11">
        <v>12736879.98</v>
      </c>
      <c r="F21" s="11">
        <v>30584094.170000002</v>
      </c>
      <c r="G21" s="11">
        <v>28751800.890009999</v>
      </c>
      <c r="H21" s="11">
        <v>23463974.510000002</v>
      </c>
      <c r="I21" s="11">
        <v>17890031.489999998</v>
      </c>
      <c r="J21" s="11">
        <v>24550946.46999</v>
      </c>
      <c r="K21" s="11">
        <v>16706567.539999999</v>
      </c>
      <c r="L21" s="11">
        <v>11494096.300000001</v>
      </c>
      <c r="M21" s="11">
        <v>25776835.5</v>
      </c>
      <c r="N21" s="11">
        <v>86186549.659999996</v>
      </c>
      <c r="AK21" t="str">
        <f t="shared" si="1"/>
        <v>Error</v>
      </c>
      <c r="AL21" t="str">
        <f t="shared" si="1"/>
        <v>Error</v>
      </c>
      <c r="AM21" t="str">
        <f t="shared" si="1"/>
        <v>Error</v>
      </c>
      <c r="AN21" t="str">
        <f t="shared" si="1"/>
        <v>Error</v>
      </c>
    </row>
  </sheetData>
  <mergeCells count="3">
    <mergeCell ref="A4:A11"/>
    <mergeCell ref="A14:A21"/>
    <mergeCell ref="A2:N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autoPageBreaks="0"/>
  </sheetPr>
  <dimension ref="A2:G14"/>
  <sheetViews>
    <sheetView workbookViewId="0">
      <selection activeCell="C18" sqref="C18"/>
    </sheetView>
  </sheetViews>
  <sheetFormatPr defaultRowHeight="14" x14ac:dyDescent="0.3"/>
  <cols>
    <col min="1" max="1" width="46.765625" customWidth="1"/>
    <col min="2" max="5" width="26.765625" customWidth="1"/>
    <col min="6" max="6" width="32.07421875" customWidth="1"/>
  </cols>
  <sheetData>
    <row r="2" spans="1:7" ht="25" customHeight="1" x14ac:dyDescent="0.3">
      <c r="A2" s="113" t="s">
        <v>222</v>
      </c>
      <c r="B2" s="114"/>
      <c r="C2" s="114"/>
      <c r="D2" s="114"/>
      <c r="E2" s="114"/>
      <c r="F2" s="115"/>
    </row>
    <row r="3" spans="1:7" ht="20.149999999999999" customHeight="1" x14ac:dyDescent="0.3">
      <c r="B3" s="47" t="s">
        <v>223</v>
      </c>
      <c r="C3" s="47" t="s">
        <v>224</v>
      </c>
      <c r="D3" s="47" t="s">
        <v>225</v>
      </c>
      <c r="E3" s="47" t="s">
        <v>162</v>
      </c>
      <c r="F3" s="47" t="s">
        <v>226</v>
      </c>
    </row>
    <row r="4" spans="1:7" ht="15" customHeight="1" x14ac:dyDescent="0.3">
      <c r="A4" s="18" t="s">
        <v>227</v>
      </c>
      <c r="B4" s="10">
        <v>3383</v>
      </c>
      <c r="C4" s="10">
        <v>2014</v>
      </c>
      <c r="D4" s="10">
        <v>449</v>
      </c>
      <c r="E4" s="10">
        <v>765</v>
      </c>
      <c r="F4" s="10">
        <v>155</v>
      </c>
    </row>
    <row r="5" spans="1:7" ht="15" customHeight="1" x14ac:dyDescent="0.3">
      <c r="A5" s="18" t="s">
        <v>228</v>
      </c>
      <c r="B5" s="12">
        <v>3333</v>
      </c>
      <c r="C5" s="12">
        <v>364</v>
      </c>
      <c r="D5" s="12">
        <v>293</v>
      </c>
      <c r="E5" s="12">
        <v>255</v>
      </c>
      <c r="F5" s="12">
        <v>2421</v>
      </c>
    </row>
    <row r="6" spans="1:7" ht="15" customHeight="1" x14ac:dyDescent="0.3"/>
    <row r="7" spans="1:7" ht="15" customHeight="1" x14ac:dyDescent="0.3">
      <c r="B7" s="54"/>
      <c r="C7" s="54"/>
      <c r="D7" s="54"/>
      <c r="E7" s="54"/>
      <c r="F7" s="54"/>
    </row>
    <row r="8" spans="1:7" ht="15" customHeight="1" x14ac:dyDescent="0.3">
      <c r="C8" s="2"/>
      <c r="D8" s="2"/>
      <c r="E8" s="2"/>
      <c r="F8" s="2"/>
      <c r="G8" s="1"/>
    </row>
    <row r="9" spans="1:7" ht="15" customHeight="1" x14ac:dyDescent="0.3"/>
    <row r="10" spans="1:7" ht="15" customHeight="1" x14ac:dyDescent="0.3"/>
    <row r="11" spans="1:7" ht="15" customHeight="1" x14ac:dyDescent="0.3"/>
    <row r="12" spans="1:7" ht="15" customHeight="1" x14ac:dyDescent="0.3">
      <c r="C12" s="1"/>
      <c r="D12" s="1"/>
      <c r="E12" s="1"/>
      <c r="F12" s="1"/>
    </row>
    <row r="13" spans="1:7" x14ac:dyDescent="0.3">
      <c r="B13" s="1"/>
      <c r="C13" s="1"/>
      <c r="D13" s="1"/>
      <c r="E13" s="1"/>
      <c r="F13" s="1"/>
    </row>
    <row r="14" spans="1:7" x14ac:dyDescent="0.3">
      <c r="B14" s="1"/>
      <c r="C14" s="1"/>
      <c r="D14" s="1"/>
      <c r="E14" s="1"/>
      <c r="F14" s="1"/>
    </row>
  </sheetData>
  <mergeCells count="1">
    <mergeCell ref="A2:F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autoPageBreaks="0"/>
  </sheetPr>
  <dimension ref="A2:O7"/>
  <sheetViews>
    <sheetView workbookViewId="0">
      <selection activeCell="I14" sqref="I14"/>
    </sheetView>
  </sheetViews>
  <sheetFormatPr defaultRowHeight="14" x14ac:dyDescent="0.3"/>
  <cols>
    <col min="1" max="1" width="19.4609375" customWidth="1"/>
    <col min="2" max="15" width="9.4609375" customWidth="1"/>
  </cols>
  <sheetData>
    <row r="2" spans="1:15" ht="25" customHeight="1" x14ac:dyDescent="0.3">
      <c r="A2" s="101" t="s">
        <v>229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ht="20.149999999999999" customHeight="1" x14ac:dyDescent="0.3">
      <c r="A3" s="25"/>
      <c r="B3" s="102" t="s">
        <v>230</v>
      </c>
      <c r="C3" s="102"/>
      <c r="D3" s="102"/>
      <c r="E3" s="102"/>
      <c r="F3" s="102"/>
      <c r="G3" s="102"/>
      <c r="H3" s="102"/>
      <c r="I3" s="102" t="s">
        <v>227</v>
      </c>
      <c r="J3" s="102"/>
      <c r="K3" s="102"/>
      <c r="L3" s="102"/>
      <c r="M3" s="102"/>
      <c r="N3" s="102"/>
      <c r="O3" s="102"/>
    </row>
    <row r="4" spans="1:15" ht="20.149999999999999" customHeight="1" x14ac:dyDescent="0.3">
      <c r="A4" s="25"/>
      <c r="B4" s="18" t="s">
        <v>231</v>
      </c>
      <c r="C4" s="18" t="s">
        <v>232</v>
      </c>
      <c r="D4" s="18" t="s">
        <v>233</v>
      </c>
      <c r="E4" s="18" t="s">
        <v>234</v>
      </c>
      <c r="F4" s="18" t="s">
        <v>235</v>
      </c>
      <c r="G4" s="18" t="s">
        <v>236</v>
      </c>
      <c r="H4" s="18" t="s">
        <v>237</v>
      </c>
      <c r="I4" s="18" t="s">
        <v>231</v>
      </c>
      <c r="J4" s="18" t="s">
        <v>232</v>
      </c>
      <c r="K4" s="18" t="s">
        <v>233</v>
      </c>
      <c r="L4" s="18" t="s">
        <v>234</v>
      </c>
      <c r="M4" s="18" t="s">
        <v>235</v>
      </c>
      <c r="N4" s="18" t="s">
        <v>236</v>
      </c>
      <c r="O4" s="18" t="s">
        <v>237</v>
      </c>
    </row>
    <row r="5" spans="1:15" ht="15" customHeight="1" x14ac:dyDescent="0.3">
      <c r="A5" s="18" t="s">
        <v>224</v>
      </c>
      <c r="B5" s="10">
        <v>592</v>
      </c>
      <c r="C5" s="10">
        <v>255</v>
      </c>
      <c r="D5" s="10">
        <v>143</v>
      </c>
      <c r="E5" s="10">
        <v>130</v>
      </c>
      <c r="F5" s="10">
        <v>93</v>
      </c>
      <c r="G5" s="10">
        <v>85</v>
      </c>
      <c r="H5" s="10">
        <v>56</v>
      </c>
      <c r="I5" s="10">
        <v>150</v>
      </c>
      <c r="J5" s="10">
        <v>339</v>
      </c>
      <c r="K5" s="10">
        <v>403</v>
      </c>
      <c r="L5" s="10">
        <v>399</v>
      </c>
      <c r="M5" s="10">
        <v>517</v>
      </c>
      <c r="N5" s="10">
        <v>539</v>
      </c>
      <c r="O5" s="10">
        <v>559</v>
      </c>
    </row>
    <row r="6" spans="1:15" ht="15" customHeight="1" x14ac:dyDescent="0.3">
      <c r="A6" s="18" t="s">
        <v>162</v>
      </c>
      <c r="B6" s="12">
        <v>382</v>
      </c>
      <c r="C6" s="12">
        <v>128</v>
      </c>
      <c r="D6" s="12">
        <v>89</v>
      </c>
      <c r="E6" s="12">
        <v>88</v>
      </c>
      <c r="F6" s="12">
        <v>65</v>
      </c>
      <c r="G6" s="12">
        <v>49</v>
      </c>
      <c r="H6" s="12">
        <v>53</v>
      </c>
      <c r="I6" s="12">
        <v>13</v>
      </c>
      <c r="J6" s="12">
        <v>85</v>
      </c>
      <c r="K6" s="12">
        <v>141</v>
      </c>
      <c r="L6" s="12">
        <v>127</v>
      </c>
      <c r="M6" s="12">
        <v>162</v>
      </c>
      <c r="N6" s="12">
        <v>227</v>
      </c>
      <c r="O6" s="12">
        <v>249</v>
      </c>
    </row>
    <row r="7" spans="1:15" ht="15" customHeight="1" x14ac:dyDescent="0.3">
      <c r="A7" s="18" t="s">
        <v>225</v>
      </c>
      <c r="B7" s="10">
        <v>318</v>
      </c>
      <c r="C7" s="10">
        <v>190</v>
      </c>
      <c r="D7" s="10">
        <v>109</v>
      </c>
      <c r="E7" s="10">
        <v>103</v>
      </c>
      <c r="F7" s="10">
        <v>79</v>
      </c>
      <c r="G7" s="10">
        <v>59</v>
      </c>
      <c r="H7" s="10">
        <v>52</v>
      </c>
      <c r="I7" s="10">
        <v>27</v>
      </c>
      <c r="J7" s="10">
        <v>56</v>
      </c>
      <c r="K7" s="10">
        <v>80</v>
      </c>
      <c r="L7" s="10">
        <v>77</v>
      </c>
      <c r="M7" s="10">
        <v>101</v>
      </c>
      <c r="N7" s="10">
        <v>124</v>
      </c>
      <c r="O7" s="10">
        <v>147</v>
      </c>
    </row>
  </sheetData>
  <mergeCells count="3">
    <mergeCell ref="I3:O3"/>
    <mergeCell ref="B3:H3"/>
    <mergeCell ref="A2:O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autoPageBreaks="0"/>
  </sheetPr>
  <dimension ref="A2:F17"/>
  <sheetViews>
    <sheetView workbookViewId="0">
      <selection activeCell="C28" sqref="C28"/>
    </sheetView>
  </sheetViews>
  <sheetFormatPr defaultRowHeight="14" x14ac:dyDescent="0.3"/>
  <cols>
    <col min="1" max="1" width="41.765625" customWidth="1"/>
    <col min="2" max="3" width="34" customWidth="1"/>
    <col min="4" max="4" width="54.07421875" customWidth="1"/>
    <col min="6" max="6" width="9.3046875" bestFit="1" customWidth="1"/>
  </cols>
  <sheetData>
    <row r="2" spans="1:6" ht="41.25" customHeight="1" x14ac:dyDescent="0.3">
      <c r="A2" s="106" t="s">
        <v>238</v>
      </c>
      <c r="B2" s="106"/>
      <c r="C2" s="106"/>
      <c r="D2" s="106"/>
    </row>
    <row r="3" spans="1:6" ht="20.149999999999999" customHeight="1" x14ac:dyDescent="0.3">
      <c r="B3" s="47" t="s">
        <v>239</v>
      </c>
      <c r="C3" s="47" t="s">
        <v>141</v>
      </c>
      <c r="D3" s="47" t="s">
        <v>240</v>
      </c>
    </row>
    <row r="4" spans="1:6" ht="15" customHeight="1" x14ac:dyDescent="0.3">
      <c r="A4" s="128" t="s">
        <v>241</v>
      </c>
      <c r="B4" s="9" t="s">
        <v>224</v>
      </c>
      <c r="C4" s="10">
        <v>2014</v>
      </c>
      <c r="D4" s="10">
        <v>6659.5</v>
      </c>
      <c r="F4" s="57"/>
    </row>
    <row r="5" spans="1:6" ht="15" customHeight="1" x14ac:dyDescent="0.3">
      <c r="A5" s="129"/>
      <c r="B5" s="11" t="s">
        <v>225</v>
      </c>
      <c r="C5" s="12">
        <v>449</v>
      </c>
      <c r="D5" s="12">
        <v>3848</v>
      </c>
      <c r="F5" s="57"/>
    </row>
    <row r="6" spans="1:6" ht="15" customHeight="1" x14ac:dyDescent="0.3">
      <c r="A6" s="129"/>
      <c r="B6" s="9" t="s">
        <v>162</v>
      </c>
      <c r="C6" s="10">
        <v>765</v>
      </c>
      <c r="D6" s="10">
        <v>6523</v>
      </c>
      <c r="F6" s="57"/>
    </row>
    <row r="7" spans="1:6" ht="15" customHeight="1" x14ac:dyDescent="0.3">
      <c r="A7" s="127" t="s">
        <v>242</v>
      </c>
      <c r="B7" s="9" t="s">
        <v>224</v>
      </c>
      <c r="C7" s="10">
        <v>3354</v>
      </c>
      <c r="D7" s="10">
        <v>15105.5</v>
      </c>
    </row>
    <row r="8" spans="1:6" ht="15" customHeight="1" x14ac:dyDescent="0.3">
      <c r="A8" s="127"/>
      <c r="B8" s="11" t="s">
        <v>225</v>
      </c>
      <c r="C8" s="12">
        <v>1385</v>
      </c>
      <c r="D8" s="12">
        <v>12863</v>
      </c>
    </row>
    <row r="9" spans="1:6" ht="15" customHeight="1" x14ac:dyDescent="0.3">
      <c r="A9" s="127"/>
      <c r="B9" s="9" t="s">
        <v>162</v>
      </c>
      <c r="C9" s="10">
        <v>1410</v>
      </c>
      <c r="D9" s="10">
        <v>11969.5</v>
      </c>
    </row>
    <row r="12" spans="1:6" x14ac:dyDescent="0.3">
      <c r="D12" s="56"/>
    </row>
    <row r="13" spans="1:6" x14ac:dyDescent="0.3">
      <c r="D13" s="56"/>
    </row>
    <row r="14" spans="1:6" x14ac:dyDescent="0.3">
      <c r="C14" s="1"/>
      <c r="D14" s="56"/>
    </row>
    <row r="15" spans="1:6" x14ac:dyDescent="0.3">
      <c r="C15" s="1"/>
      <c r="D15" s="56"/>
    </row>
    <row r="16" spans="1:6" x14ac:dyDescent="0.3">
      <c r="C16" s="1"/>
      <c r="D16" s="56"/>
    </row>
    <row r="17" spans="4:4" x14ac:dyDescent="0.3">
      <c r="D17" s="56"/>
    </row>
  </sheetData>
  <mergeCells count="3">
    <mergeCell ref="A7:A9"/>
    <mergeCell ref="A4:A6"/>
    <mergeCell ref="A2:D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2:N45"/>
  <sheetViews>
    <sheetView topLeftCell="A10" workbookViewId="0">
      <selection activeCell="G31" sqref="G31"/>
    </sheetView>
  </sheetViews>
  <sheetFormatPr defaultRowHeight="14" x14ac:dyDescent="0.3"/>
  <cols>
    <col min="1" max="5" width="34.3046875" customWidth="1"/>
  </cols>
  <sheetData>
    <row r="2" spans="1:14" ht="25" customHeight="1" x14ac:dyDescent="0.3">
      <c r="A2" s="101" t="s">
        <v>22</v>
      </c>
      <c r="B2" s="101"/>
      <c r="C2" s="101"/>
      <c r="D2" s="101"/>
      <c r="E2" s="101"/>
    </row>
    <row r="3" spans="1:14" ht="20.149999999999999" customHeight="1" x14ac:dyDescent="0.3">
      <c r="A3" s="18" t="s">
        <v>23</v>
      </c>
      <c r="B3" s="18" t="s">
        <v>24</v>
      </c>
      <c r="C3" s="18" t="s">
        <v>20</v>
      </c>
      <c r="D3" s="18" t="s">
        <v>21</v>
      </c>
      <c r="E3" s="18" t="s">
        <v>25</v>
      </c>
    </row>
    <row r="4" spans="1:14" x14ac:dyDescent="0.3">
      <c r="A4" s="13">
        <v>2009</v>
      </c>
      <c r="B4" s="10" t="s">
        <v>4</v>
      </c>
      <c r="C4" s="10">
        <v>1877440.2546309999</v>
      </c>
      <c r="D4" s="10">
        <v>925630879.41242206</v>
      </c>
      <c r="E4" s="10">
        <v>493.02814144376038</v>
      </c>
      <c r="G4" s="53"/>
      <c r="H4" s="53"/>
      <c r="L4" s="1"/>
      <c r="M4" s="1"/>
      <c r="N4" s="1"/>
    </row>
    <row r="5" spans="1:14" x14ac:dyDescent="0.3">
      <c r="A5" s="14">
        <v>2010</v>
      </c>
      <c r="B5" s="12" t="s">
        <v>26</v>
      </c>
      <c r="C5" s="12">
        <v>1751453.159032</v>
      </c>
      <c r="D5" s="12">
        <v>884329237.00590193</v>
      </c>
      <c r="E5" s="12">
        <v>504.91172569790933</v>
      </c>
      <c r="G5" s="53"/>
      <c r="H5" s="53"/>
      <c r="L5" s="1"/>
      <c r="M5" s="1"/>
      <c r="N5" s="1"/>
    </row>
    <row r="6" spans="1:14" x14ac:dyDescent="0.3">
      <c r="A6" s="13">
        <v>2011</v>
      </c>
      <c r="B6" s="10" t="s">
        <v>26</v>
      </c>
      <c r="C6" s="10">
        <v>1803737.017341</v>
      </c>
      <c r="D6" s="10">
        <v>882518510.33188927</v>
      </c>
      <c r="E6" s="10">
        <v>489.27227297960775</v>
      </c>
      <c r="G6" s="53"/>
      <c r="H6" s="53"/>
      <c r="L6" s="1"/>
      <c r="M6" s="1"/>
      <c r="N6" s="1"/>
    </row>
    <row r="7" spans="1:14" x14ac:dyDescent="0.3">
      <c r="A7" s="14">
        <v>2012</v>
      </c>
      <c r="B7" s="12" t="s">
        <v>26</v>
      </c>
      <c r="C7" s="12">
        <v>1870583.63341</v>
      </c>
      <c r="D7" s="12">
        <v>852321291.37745881</v>
      </c>
      <c r="E7" s="12">
        <v>455.64457859802332</v>
      </c>
      <c r="G7" s="53"/>
      <c r="H7" s="53"/>
      <c r="L7" s="1"/>
      <c r="M7" s="1"/>
      <c r="N7" s="1"/>
    </row>
    <row r="8" spans="1:14" x14ac:dyDescent="0.3">
      <c r="A8" s="13">
        <v>2013</v>
      </c>
      <c r="B8" s="10" t="s">
        <v>26</v>
      </c>
      <c r="C8" s="10">
        <v>1874746.158728</v>
      </c>
      <c r="D8" s="10">
        <v>809715408.019104</v>
      </c>
      <c r="E8" s="10">
        <v>431.90669000676303</v>
      </c>
      <c r="G8" s="53"/>
      <c r="H8" s="53"/>
      <c r="L8" s="1"/>
      <c r="M8" s="1"/>
      <c r="N8" s="1"/>
    </row>
    <row r="9" spans="1:14" x14ac:dyDescent="0.3">
      <c r="A9" s="14">
        <v>2014</v>
      </c>
      <c r="B9" s="12" t="s">
        <v>26</v>
      </c>
      <c r="C9" s="12">
        <v>1858106.9967759999</v>
      </c>
      <c r="D9" s="12">
        <v>824330213.09648407</v>
      </c>
      <c r="E9" s="12">
        <v>443.63979820687337</v>
      </c>
      <c r="G9" s="53"/>
      <c r="H9" s="53"/>
      <c r="L9" s="1"/>
      <c r="M9" s="1"/>
      <c r="N9" s="1"/>
    </row>
    <row r="10" spans="1:14" x14ac:dyDescent="0.3">
      <c r="A10" s="13">
        <v>2015</v>
      </c>
      <c r="B10" s="10" t="s">
        <v>26</v>
      </c>
      <c r="C10" s="10">
        <v>1814831.1478660007</v>
      </c>
      <c r="D10" s="10">
        <v>894223704.35738504</v>
      </c>
      <c r="E10" s="10">
        <v>492.73107606119328</v>
      </c>
      <c r="G10" s="53"/>
      <c r="H10" s="53"/>
      <c r="L10" s="1"/>
      <c r="M10" s="1"/>
      <c r="N10" s="1"/>
    </row>
    <row r="11" spans="1:14" x14ac:dyDescent="0.3">
      <c r="A11" s="14">
        <v>2016</v>
      </c>
      <c r="B11" s="12" t="s">
        <v>26</v>
      </c>
      <c r="C11" s="12">
        <v>1795039.3990690005</v>
      </c>
      <c r="D11" s="12">
        <v>1076304927.3618627</v>
      </c>
      <c r="E11" s="12">
        <v>599.59961208655898</v>
      </c>
      <c r="G11" s="53"/>
      <c r="H11" s="53"/>
      <c r="L11" s="1"/>
      <c r="M11" s="1"/>
      <c r="N11" s="1"/>
    </row>
    <row r="12" spans="1:14" x14ac:dyDescent="0.3">
      <c r="A12" s="13">
        <v>2017</v>
      </c>
      <c r="B12" s="10" t="s">
        <v>26</v>
      </c>
      <c r="C12" s="10">
        <v>1865963.8800479993</v>
      </c>
      <c r="D12" s="10">
        <v>1285952660.7604458</v>
      </c>
      <c r="E12" s="10">
        <v>689.16267592884299</v>
      </c>
      <c r="G12" s="53"/>
      <c r="H12" s="53"/>
      <c r="L12" s="1"/>
      <c r="M12" s="1"/>
      <c r="N12" s="1"/>
    </row>
    <row r="13" spans="1:14" x14ac:dyDescent="0.3">
      <c r="A13" s="14">
        <v>2018</v>
      </c>
      <c r="B13" s="12" t="s">
        <v>26</v>
      </c>
      <c r="C13" s="12">
        <v>1880434.1272680005</v>
      </c>
      <c r="D13" s="12">
        <v>1325381603.3673348</v>
      </c>
      <c r="E13" s="12">
        <v>704.82745667508334</v>
      </c>
      <c r="G13" s="53"/>
      <c r="H13" s="53"/>
      <c r="L13" s="1"/>
      <c r="M13" s="1"/>
      <c r="N13" s="1"/>
    </row>
    <row r="14" spans="1:14" x14ac:dyDescent="0.3">
      <c r="A14" s="13">
        <v>2019</v>
      </c>
      <c r="B14" s="10" t="s">
        <v>26</v>
      </c>
      <c r="C14" s="10">
        <v>1967735.3725159999</v>
      </c>
      <c r="D14" s="10">
        <v>1322324741.6876121</v>
      </c>
      <c r="E14" s="10">
        <v>672.0033395531492</v>
      </c>
      <c r="G14" s="53"/>
      <c r="H14" s="53"/>
      <c r="L14" s="1"/>
      <c r="M14" s="1"/>
      <c r="N14" s="1"/>
    </row>
    <row r="15" spans="1:14" x14ac:dyDescent="0.3">
      <c r="A15" s="14">
        <v>2020</v>
      </c>
      <c r="B15" s="12" t="s">
        <v>26</v>
      </c>
      <c r="C15" s="12">
        <v>2115947.7009529998</v>
      </c>
      <c r="D15" s="12">
        <v>1319454262.1004469</v>
      </c>
      <c r="E15" s="12">
        <v>623.57602766182697</v>
      </c>
      <c r="G15" s="53"/>
      <c r="H15" s="53"/>
      <c r="L15" s="1"/>
      <c r="M15" s="1"/>
      <c r="N15" s="1"/>
    </row>
    <row r="16" spans="1:14" x14ac:dyDescent="0.3">
      <c r="A16" s="13">
        <v>2021</v>
      </c>
      <c r="B16" s="10" t="s">
        <v>26</v>
      </c>
      <c r="C16" s="10">
        <v>2179882.633438</v>
      </c>
      <c r="D16" s="10">
        <v>1329658994.2093875</v>
      </c>
      <c r="E16" s="10">
        <v>609.96815783256966</v>
      </c>
      <c r="G16" s="53"/>
      <c r="H16" s="53"/>
      <c r="L16" s="1"/>
      <c r="M16" s="1"/>
      <c r="N16" s="1"/>
    </row>
    <row r="17" spans="1:14" x14ac:dyDescent="0.3">
      <c r="A17" s="14">
        <v>2022</v>
      </c>
      <c r="B17" s="12" t="s">
        <v>26</v>
      </c>
      <c r="C17" s="12">
        <v>2237057.0757249999</v>
      </c>
      <c r="D17" s="12">
        <v>1271018849.6687768</v>
      </c>
      <c r="E17" s="12">
        <v>568.16558837992852</v>
      </c>
      <c r="G17" s="53"/>
      <c r="H17" s="53"/>
      <c r="L17" s="1"/>
      <c r="M17" s="1"/>
      <c r="N17" s="1"/>
    </row>
    <row r="18" spans="1:14" x14ac:dyDescent="0.3">
      <c r="A18" s="13">
        <v>2009</v>
      </c>
      <c r="B18" s="10" t="s">
        <v>27</v>
      </c>
      <c r="C18" s="10">
        <v>1510210.4864459999</v>
      </c>
      <c r="D18" s="10">
        <v>718464318.32475019</v>
      </c>
      <c r="E18" s="10">
        <v>475.73786884205964</v>
      </c>
      <c r="G18" s="2"/>
      <c r="H18" s="53"/>
      <c r="L18" s="1"/>
      <c r="M18" s="1"/>
      <c r="N18" s="1"/>
    </row>
    <row r="19" spans="1:14" x14ac:dyDescent="0.3">
      <c r="A19" s="14">
        <v>2010</v>
      </c>
      <c r="B19" s="12" t="s">
        <v>27</v>
      </c>
      <c r="C19" s="12">
        <v>1408505.5471920001</v>
      </c>
      <c r="D19" s="12">
        <v>687834966.35843408</v>
      </c>
      <c r="E19" s="12">
        <v>488.34381073592749</v>
      </c>
      <c r="G19" s="2"/>
      <c r="H19" s="53"/>
      <c r="L19" s="1"/>
      <c r="M19" s="1"/>
      <c r="N19" s="1"/>
    </row>
    <row r="20" spans="1:14" x14ac:dyDescent="0.3">
      <c r="A20" s="13">
        <v>2011</v>
      </c>
      <c r="B20" s="10" t="s">
        <v>27</v>
      </c>
      <c r="C20" s="10">
        <v>1450806.1346050003</v>
      </c>
      <c r="D20" s="10">
        <v>692888664.18875313</v>
      </c>
      <c r="E20" s="10">
        <v>477.5887333681564</v>
      </c>
      <c r="G20" s="2"/>
      <c r="H20" s="53"/>
      <c r="L20" s="1"/>
      <c r="M20" s="1"/>
      <c r="N20" s="1"/>
    </row>
    <row r="21" spans="1:14" x14ac:dyDescent="0.3">
      <c r="A21" s="14">
        <v>2012</v>
      </c>
      <c r="B21" s="12" t="s">
        <v>27</v>
      </c>
      <c r="C21" s="12">
        <v>1516605.4364189999</v>
      </c>
      <c r="D21" s="12">
        <v>678738293.30906892</v>
      </c>
      <c r="E21" s="12">
        <v>447.53782164443635</v>
      </c>
      <c r="G21" s="2"/>
      <c r="H21" s="53"/>
      <c r="L21" s="1"/>
      <c r="M21" s="1"/>
      <c r="N21" s="1"/>
    </row>
    <row r="22" spans="1:14" x14ac:dyDescent="0.3">
      <c r="A22" s="13">
        <v>2013</v>
      </c>
      <c r="B22" s="10" t="s">
        <v>27</v>
      </c>
      <c r="C22" s="10">
        <v>1549598.250947</v>
      </c>
      <c r="D22" s="10">
        <v>653574520.51442111</v>
      </c>
      <c r="E22" s="10">
        <v>421.77030086024206</v>
      </c>
      <c r="G22" s="2"/>
      <c r="H22" s="53"/>
      <c r="L22" s="1"/>
      <c r="M22" s="1"/>
      <c r="N22" s="1"/>
    </row>
    <row r="23" spans="1:14" x14ac:dyDescent="0.3">
      <c r="A23" s="14">
        <v>2014</v>
      </c>
      <c r="B23" s="12" t="s">
        <v>27</v>
      </c>
      <c r="C23" s="12">
        <v>1552685.7418870002</v>
      </c>
      <c r="D23" s="12">
        <v>666452433.78166389</v>
      </c>
      <c r="E23" s="12">
        <v>429.22557720644431</v>
      </c>
      <c r="G23" s="2"/>
      <c r="H23" s="53"/>
      <c r="L23" s="1"/>
      <c r="M23" s="1"/>
      <c r="N23" s="1"/>
    </row>
    <row r="24" spans="1:14" x14ac:dyDescent="0.3">
      <c r="A24" s="13">
        <v>2015</v>
      </c>
      <c r="B24" s="10" t="s">
        <v>27</v>
      </c>
      <c r="C24" s="10">
        <v>1524849.7325340002</v>
      </c>
      <c r="D24" s="10">
        <v>715886179.17766893</v>
      </c>
      <c r="E24" s="10">
        <v>469.479820800445</v>
      </c>
      <c r="G24" s="2"/>
      <c r="H24" s="53"/>
      <c r="L24" s="1"/>
      <c r="M24" s="1"/>
      <c r="N24" s="1"/>
    </row>
    <row r="25" spans="1:14" x14ac:dyDescent="0.3">
      <c r="A25" s="14">
        <v>2016</v>
      </c>
      <c r="B25" s="12" t="s">
        <v>27</v>
      </c>
      <c r="C25" s="12">
        <v>1517278.1311039999</v>
      </c>
      <c r="D25" s="12">
        <v>857077160.133551</v>
      </c>
      <c r="E25" s="12">
        <v>564.87808171987933</v>
      </c>
      <c r="G25" s="2"/>
      <c r="H25" s="53"/>
      <c r="L25" s="1"/>
      <c r="M25" s="1"/>
      <c r="N25" s="1"/>
    </row>
    <row r="26" spans="1:14" x14ac:dyDescent="0.3">
      <c r="A26" s="13">
        <v>2017</v>
      </c>
      <c r="B26" s="10" t="s">
        <v>27</v>
      </c>
      <c r="C26" s="10">
        <v>1569232.124691</v>
      </c>
      <c r="D26" s="10">
        <v>1021579811.3711611</v>
      </c>
      <c r="E26" s="10">
        <v>651.00618021844411</v>
      </c>
      <c r="G26" s="2"/>
      <c r="H26" s="53"/>
      <c r="L26" s="1"/>
      <c r="M26" s="1"/>
      <c r="N26" s="1"/>
    </row>
    <row r="27" spans="1:14" x14ac:dyDescent="0.3">
      <c r="A27" s="14">
        <v>2018</v>
      </c>
      <c r="B27" s="12" t="s">
        <v>27</v>
      </c>
      <c r="C27" s="12">
        <v>1570651.8750880004</v>
      </c>
      <c r="D27" s="12">
        <v>1053967340.8830981</v>
      </c>
      <c r="E27" s="12">
        <v>671.03815785025336</v>
      </c>
      <c r="G27" s="2"/>
      <c r="H27" s="53"/>
      <c r="L27" s="1"/>
      <c r="M27" s="1"/>
      <c r="N27" s="1"/>
    </row>
    <row r="28" spans="1:14" x14ac:dyDescent="0.3">
      <c r="A28" s="13">
        <v>2019</v>
      </c>
      <c r="B28" s="10" t="s">
        <v>27</v>
      </c>
      <c r="C28" s="10">
        <v>1662721.1792300004</v>
      </c>
      <c r="D28" s="10">
        <v>1068128357.4128149</v>
      </c>
      <c r="E28" s="10">
        <v>642.39775781737558</v>
      </c>
      <c r="G28" s="2"/>
      <c r="H28" s="53"/>
      <c r="L28" s="1"/>
      <c r="M28" s="1"/>
      <c r="N28" s="1"/>
    </row>
    <row r="29" spans="1:14" x14ac:dyDescent="0.3">
      <c r="A29" s="14">
        <v>2020</v>
      </c>
      <c r="B29" s="12" t="s">
        <v>27</v>
      </c>
      <c r="C29" s="12">
        <v>1832212.6366639999</v>
      </c>
      <c r="D29" s="12">
        <v>1105458468.3317029</v>
      </c>
      <c r="E29" s="12">
        <v>603.3461652925098</v>
      </c>
      <c r="G29" s="2"/>
      <c r="H29" s="53"/>
      <c r="L29" s="1"/>
      <c r="M29" s="1"/>
      <c r="N29" s="1"/>
    </row>
    <row r="30" spans="1:14" x14ac:dyDescent="0.3">
      <c r="A30" s="13">
        <v>2021</v>
      </c>
      <c r="B30" s="10" t="s">
        <v>27</v>
      </c>
      <c r="C30" s="10">
        <v>1939869.853111</v>
      </c>
      <c r="D30" s="10">
        <v>1156277191.4358342</v>
      </c>
      <c r="E30" s="10">
        <v>596.05915808294776</v>
      </c>
      <c r="G30" s="2"/>
      <c r="H30" s="53"/>
      <c r="L30" s="1"/>
      <c r="M30" s="1"/>
      <c r="N30" s="1"/>
    </row>
    <row r="31" spans="1:14" x14ac:dyDescent="0.3">
      <c r="A31" s="14">
        <v>2022</v>
      </c>
      <c r="B31" s="12" t="s">
        <v>27</v>
      </c>
      <c r="C31" s="12">
        <v>2036404.6817129999</v>
      </c>
      <c r="D31" s="12">
        <v>1138927907.6529012</v>
      </c>
      <c r="E31" s="12">
        <v>559.28368161815865</v>
      </c>
      <c r="G31" s="2"/>
      <c r="H31" s="53"/>
      <c r="L31" s="1"/>
      <c r="M31" s="1"/>
      <c r="N31" s="1"/>
    </row>
    <row r="32" spans="1:14" x14ac:dyDescent="0.3">
      <c r="A32" s="13">
        <v>2009</v>
      </c>
      <c r="B32" s="10" t="s">
        <v>28</v>
      </c>
      <c r="C32" s="10">
        <v>367229.76818500005</v>
      </c>
      <c r="D32" s="10">
        <v>207166561.08767202</v>
      </c>
      <c r="E32" s="10">
        <v>564.13335474292853</v>
      </c>
      <c r="G32" s="53"/>
      <c r="H32" s="53"/>
      <c r="L32" s="1"/>
      <c r="M32" s="1"/>
      <c r="N32" s="1"/>
    </row>
    <row r="33" spans="1:14" x14ac:dyDescent="0.3">
      <c r="A33" s="14">
        <v>2010</v>
      </c>
      <c r="B33" s="12" t="s">
        <v>28</v>
      </c>
      <c r="C33" s="12">
        <v>342947.61183999997</v>
      </c>
      <c r="D33" s="12">
        <v>196494270.64746791</v>
      </c>
      <c r="E33" s="12">
        <v>572.95710441961342</v>
      </c>
      <c r="G33" s="53"/>
      <c r="H33" s="53"/>
      <c r="L33" s="1"/>
      <c r="M33" s="1"/>
      <c r="N33" s="1"/>
    </row>
    <row r="34" spans="1:14" x14ac:dyDescent="0.3">
      <c r="A34" s="13">
        <v>2011</v>
      </c>
      <c r="B34" s="10" t="s">
        <v>28</v>
      </c>
      <c r="C34" s="10">
        <v>352930.88273599988</v>
      </c>
      <c r="D34" s="10">
        <v>189629846.14313599</v>
      </c>
      <c r="E34" s="10">
        <v>537.30023474591576</v>
      </c>
      <c r="G34" s="53"/>
      <c r="H34" s="53"/>
      <c r="L34" s="1"/>
      <c r="M34" s="1"/>
      <c r="N34" s="1"/>
    </row>
    <row r="35" spans="1:14" x14ac:dyDescent="0.3">
      <c r="A35" s="14">
        <v>2012</v>
      </c>
      <c r="B35" s="12" t="s">
        <v>28</v>
      </c>
      <c r="C35" s="12">
        <v>353978.19699100009</v>
      </c>
      <c r="D35" s="12">
        <v>173582998.06839001</v>
      </c>
      <c r="E35" s="12">
        <v>490.37765473675023</v>
      </c>
      <c r="G35" s="53"/>
      <c r="H35" s="53"/>
      <c r="L35" s="1"/>
      <c r="M35" s="1"/>
      <c r="N35" s="1"/>
    </row>
    <row r="36" spans="1:14" x14ac:dyDescent="0.3">
      <c r="A36" s="13">
        <v>2013</v>
      </c>
      <c r="B36" s="10" t="s">
        <v>28</v>
      </c>
      <c r="C36" s="10">
        <v>325147.90778099996</v>
      </c>
      <c r="D36" s="10">
        <v>156140887.50468305</v>
      </c>
      <c r="E36" s="10">
        <v>480.21495377374578</v>
      </c>
      <c r="G36" s="53"/>
      <c r="H36" s="53"/>
      <c r="L36" s="1"/>
      <c r="M36" s="1"/>
      <c r="N36" s="1"/>
    </row>
    <row r="37" spans="1:14" x14ac:dyDescent="0.3">
      <c r="A37" s="14">
        <v>2014</v>
      </c>
      <c r="B37" s="12" t="s">
        <v>28</v>
      </c>
      <c r="C37" s="12">
        <v>305421.25488899997</v>
      </c>
      <c r="D37" s="12">
        <v>157877779.31481993</v>
      </c>
      <c r="E37" s="12">
        <v>516.91811485810922</v>
      </c>
      <c r="G37" s="53"/>
      <c r="H37" s="53"/>
      <c r="L37" s="1"/>
      <c r="M37" s="1"/>
      <c r="N37" s="1"/>
    </row>
    <row r="38" spans="1:14" x14ac:dyDescent="0.3">
      <c r="A38" s="13">
        <v>2015</v>
      </c>
      <c r="B38" s="10" t="s">
        <v>28</v>
      </c>
      <c r="C38" s="10">
        <v>289981.41533199995</v>
      </c>
      <c r="D38" s="10">
        <v>178337525.17971599</v>
      </c>
      <c r="E38" s="10">
        <v>614.99639546050639</v>
      </c>
      <c r="G38" s="53"/>
      <c r="H38" s="53"/>
      <c r="L38" s="1"/>
      <c r="M38" s="1"/>
      <c r="N38" s="1"/>
    </row>
    <row r="39" spans="1:14" x14ac:dyDescent="0.3">
      <c r="A39" s="14">
        <v>2016</v>
      </c>
      <c r="B39" s="12" t="s">
        <v>28</v>
      </c>
      <c r="C39" s="12">
        <v>277761.26796500001</v>
      </c>
      <c r="D39" s="12">
        <v>219227767.22831196</v>
      </c>
      <c r="E39" s="12">
        <v>789.26687235578254</v>
      </c>
      <c r="G39" s="53"/>
      <c r="H39" s="53"/>
      <c r="L39" s="1"/>
      <c r="M39" s="1"/>
      <c r="N39" s="1"/>
    </row>
    <row r="40" spans="1:14" x14ac:dyDescent="0.3">
      <c r="A40" s="13">
        <v>2017</v>
      </c>
      <c r="B40" s="10" t="s">
        <v>28</v>
      </c>
      <c r="C40" s="10">
        <v>296731.75535699993</v>
      </c>
      <c r="D40" s="10">
        <v>264372849.389285</v>
      </c>
      <c r="E40" s="10">
        <v>890.94896187034749</v>
      </c>
      <c r="G40" s="53"/>
      <c r="H40" s="53"/>
      <c r="L40" s="1"/>
      <c r="M40" s="1"/>
      <c r="N40" s="1"/>
    </row>
    <row r="41" spans="1:14" x14ac:dyDescent="0.3">
      <c r="A41" s="14">
        <v>2018</v>
      </c>
      <c r="B41" s="12" t="s">
        <v>28</v>
      </c>
      <c r="C41" s="12">
        <v>309782.25217999978</v>
      </c>
      <c r="D41" s="12">
        <v>271414262.48423707</v>
      </c>
      <c r="E41" s="12">
        <v>876.14529423245051</v>
      </c>
      <c r="G41" s="53"/>
      <c r="H41" s="53"/>
      <c r="L41" s="1"/>
      <c r="M41" s="1"/>
      <c r="N41" s="1"/>
    </row>
    <row r="42" spans="1:14" x14ac:dyDescent="0.3">
      <c r="A42" s="13">
        <v>2019</v>
      </c>
      <c r="B42" s="10" t="s">
        <v>28</v>
      </c>
      <c r="C42" s="10">
        <v>305014.19328600005</v>
      </c>
      <c r="D42" s="10">
        <v>254196384.27479702</v>
      </c>
      <c r="E42" s="10">
        <v>833.39198591472393</v>
      </c>
      <c r="G42" s="53"/>
      <c r="H42" s="53"/>
      <c r="L42" s="1"/>
      <c r="M42" s="1"/>
      <c r="N42" s="1"/>
    </row>
    <row r="43" spans="1:14" x14ac:dyDescent="0.3">
      <c r="A43" s="14">
        <v>2020</v>
      </c>
      <c r="B43" s="12" t="s">
        <v>28</v>
      </c>
      <c r="C43" s="12">
        <v>283735.064289</v>
      </c>
      <c r="D43" s="12">
        <v>213995793.76874408</v>
      </c>
      <c r="E43" s="12">
        <v>754.20989754998141</v>
      </c>
      <c r="L43" s="1"/>
      <c r="M43" s="1"/>
      <c r="N43" s="1"/>
    </row>
    <row r="44" spans="1:14" x14ac:dyDescent="0.3">
      <c r="A44" s="13">
        <v>2021</v>
      </c>
      <c r="B44" s="10" t="s">
        <v>28</v>
      </c>
      <c r="C44" s="10">
        <v>240012.78032699996</v>
      </c>
      <c r="D44" s="10">
        <v>173381802.773554</v>
      </c>
      <c r="E44" s="10">
        <v>722.38571019982317</v>
      </c>
      <c r="L44" s="1"/>
      <c r="M44" s="1"/>
      <c r="N44" s="1"/>
    </row>
    <row r="45" spans="1:14" x14ac:dyDescent="0.3">
      <c r="A45" s="14">
        <v>2022</v>
      </c>
      <c r="B45" s="12" t="s">
        <v>28</v>
      </c>
      <c r="C45" s="12">
        <v>200652.39401199998</v>
      </c>
      <c r="D45" s="12">
        <v>132090942.015876</v>
      </c>
      <c r="E45" s="12">
        <v>658.30733127448423</v>
      </c>
      <c r="L45" s="1"/>
      <c r="M45" s="1"/>
      <c r="N45" s="1"/>
    </row>
  </sheetData>
  <mergeCells count="1">
    <mergeCell ref="A2:E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autoPageBreaks="0"/>
  </sheetPr>
  <dimension ref="A2:E17"/>
  <sheetViews>
    <sheetView workbookViewId="0">
      <selection activeCell="A2" sqref="A2:E2"/>
    </sheetView>
  </sheetViews>
  <sheetFormatPr defaultRowHeight="14" x14ac:dyDescent="0.3"/>
  <cols>
    <col min="1" max="5" width="31.84375" customWidth="1"/>
  </cols>
  <sheetData>
    <row r="2" spans="1:5" ht="25" customHeight="1" x14ac:dyDescent="0.3">
      <c r="A2" s="113" t="s">
        <v>243</v>
      </c>
      <c r="B2" s="114"/>
      <c r="C2" s="114"/>
      <c r="D2" s="114"/>
      <c r="E2" s="115"/>
    </row>
    <row r="3" spans="1:5" ht="20.149999999999999" customHeight="1" x14ac:dyDescent="0.3">
      <c r="A3" s="63"/>
      <c r="B3" s="102" t="s">
        <v>244</v>
      </c>
      <c r="C3" s="102"/>
      <c r="D3" s="102" t="s">
        <v>241</v>
      </c>
      <c r="E3" s="102"/>
    </row>
    <row r="4" spans="1:5" ht="20.149999999999999" customHeight="1" x14ac:dyDescent="0.3">
      <c r="A4" s="25"/>
      <c r="B4" s="18" t="s">
        <v>214</v>
      </c>
      <c r="C4" s="18" t="s">
        <v>245</v>
      </c>
      <c r="D4" s="18" t="s">
        <v>214</v>
      </c>
      <c r="E4" s="18" t="s">
        <v>245</v>
      </c>
    </row>
    <row r="5" spans="1:5" ht="15" customHeight="1" x14ac:dyDescent="0.3">
      <c r="A5" s="9" t="s">
        <v>224</v>
      </c>
      <c r="B5" s="10">
        <v>3354</v>
      </c>
      <c r="C5" s="10">
        <v>46687388.759999946</v>
      </c>
      <c r="D5" s="10">
        <v>2014</v>
      </c>
      <c r="E5" s="10">
        <v>14964676.569999998</v>
      </c>
    </row>
    <row r="6" spans="1:5" ht="15" customHeight="1" x14ac:dyDescent="0.3">
      <c r="A6" s="11" t="s">
        <v>225</v>
      </c>
      <c r="B6" s="12">
        <v>1385</v>
      </c>
      <c r="C6" s="12">
        <v>42377656.439999998</v>
      </c>
      <c r="D6" s="12">
        <v>449</v>
      </c>
      <c r="E6" s="12">
        <v>8160165.0700000003</v>
      </c>
    </row>
    <row r="7" spans="1:5" ht="15" customHeight="1" x14ac:dyDescent="0.3">
      <c r="A7" s="9" t="s">
        <v>162</v>
      </c>
      <c r="B7" s="10">
        <v>1410</v>
      </c>
      <c r="C7" s="10">
        <v>35233181.980000004</v>
      </c>
      <c r="D7" s="10">
        <v>765</v>
      </c>
      <c r="E7" s="10">
        <v>13078669.570000008</v>
      </c>
    </row>
    <row r="8" spans="1:5" ht="15" customHeight="1" x14ac:dyDescent="0.3"/>
    <row r="9" spans="1:5" ht="15" customHeight="1" x14ac:dyDescent="0.3">
      <c r="C9" s="89"/>
      <c r="E9" s="89"/>
    </row>
    <row r="10" spans="1:5" ht="15" customHeight="1" x14ac:dyDescent="0.3">
      <c r="C10" s="89"/>
      <c r="E10" s="89"/>
    </row>
    <row r="11" spans="1:5" ht="15" customHeight="1" x14ac:dyDescent="0.3">
      <c r="B11" s="55"/>
      <c r="C11" s="89"/>
      <c r="E11" s="89"/>
    </row>
    <row r="12" spans="1:5" ht="15" customHeight="1" x14ac:dyDescent="0.3"/>
    <row r="13" spans="1:5" ht="15" customHeight="1" x14ac:dyDescent="0.3"/>
    <row r="14" spans="1:5" ht="15" customHeight="1" x14ac:dyDescent="0.3"/>
    <row r="15" spans="1:5" ht="15" customHeight="1" x14ac:dyDescent="0.3"/>
    <row r="16" spans="1:5" x14ac:dyDescent="0.3">
      <c r="B16" s="1"/>
      <c r="C16" s="1"/>
    </row>
    <row r="17" spans="2:3" x14ac:dyDescent="0.3">
      <c r="B17" s="1"/>
      <c r="C17" s="1"/>
    </row>
  </sheetData>
  <mergeCells count="3">
    <mergeCell ref="B3:C3"/>
    <mergeCell ref="D3:E3"/>
    <mergeCell ref="A2:E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2:H17"/>
  <sheetViews>
    <sheetView workbookViewId="0">
      <selection activeCell="K10" sqref="K10"/>
    </sheetView>
  </sheetViews>
  <sheetFormatPr defaultRowHeight="14" x14ac:dyDescent="0.3"/>
  <cols>
    <col min="2" max="8" width="14.23046875" customWidth="1"/>
  </cols>
  <sheetData>
    <row r="2" spans="1:8" ht="25" customHeight="1" x14ac:dyDescent="0.3">
      <c r="A2" s="106" t="s">
        <v>246</v>
      </c>
      <c r="B2" s="106"/>
      <c r="C2" s="106"/>
      <c r="D2" s="106"/>
      <c r="E2" s="106"/>
      <c r="F2" s="106"/>
      <c r="G2" s="106"/>
      <c r="H2" s="106"/>
    </row>
    <row r="3" spans="1:8" ht="28" x14ac:dyDescent="0.3">
      <c r="A3" s="18" t="s">
        <v>23</v>
      </c>
      <c r="B3" s="18" t="s">
        <v>247</v>
      </c>
      <c r="C3" s="18" t="s">
        <v>248</v>
      </c>
      <c r="D3" s="18" t="s">
        <v>249</v>
      </c>
      <c r="E3" s="18" t="s">
        <v>250</v>
      </c>
      <c r="F3" s="18" t="s">
        <v>251</v>
      </c>
      <c r="G3" s="18" t="s">
        <v>20</v>
      </c>
      <c r="H3" s="18" t="s">
        <v>21</v>
      </c>
    </row>
    <row r="4" spans="1:8" x14ac:dyDescent="0.3">
      <c r="A4" s="13">
        <v>2009</v>
      </c>
      <c r="B4" s="10">
        <v>790288924.36000001</v>
      </c>
      <c r="C4" s="10">
        <v>791922413.03894401</v>
      </c>
      <c r="D4" s="10">
        <v>791583286.7656883</v>
      </c>
      <c r="E4" s="10">
        <v>791668501.09466505</v>
      </c>
      <c r="F4" s="10">
        <v>790461649.16935694</v>
      </c>
      <c r="G4" s="10">
        <v>1837331.6499309996</v>
      </c>
      <c r="H4" s="10">
        <v>911977137.19552195</v>
      </c>
    </row>
    <row r="5" spans="1:8" x14ac:dyDescent="0.3">
      <c r="A5" s="14">
        <v>2010</v>
      </c>
      <c r="B5" s="12">
        <v>625129668.15999973</v>
      </c>
      <c r="C5" s="12">
        <v>625436645.93991899</v>
      </c>
      <c r="D5" s="12">
        <v>625473234.26993048</v>
      </c>
      <c r="E5" s="12">
        <v>625860331.18762791</v>
      </c>
      <c r="F5" s="12">
        <v>625300205.15176713</v>
      </c>
      <c r="G5" s="12">
        <v>1705171.9287020003</v>
      </c>
      <c r="H5" s="12">
        <v>867712912.11816168</v>
      </c>
    </row>
    <row r="6" spans="1:8" x14ac:dyDescent="0.3">
      <c r="A6" s="13">
        <v>2011</v>
      </c>
      <c r="B6" s="10">
        <v>643473792.19999993</v>
      </c>
      <c r="C6" s="10">
        <v>639585203.56448591</v>
      </c>
      <c r="D6" s="10">
        <v>642367072.1797142</v>
      </c>
      <c r="E6" s="10">
        <v>647508147.03846145</v>
      </c>
      <c r="F6" s="10">
        <v>649594956.43050337</v>
      </c>
      <c r="G6" s="10">
        <v>1759367.1818410002</v>
      </c>
      <c r="H6" s="10">
        <v>866499403.68449891</v>
      </c>
    </row>
    <row r="7" spans="1:8" x14ac:dyDescent="0.3">
      <c r="A7" s="14">
        <v>2012</v>
      </c>
      <c r="B7" s="12">
        <v>684861888.23999989</v>
      </c>
      <c r="C7" s="12">
        <v>684296204.45253491</v>
      </c>
      <c r="D7" s="12">
        <v>683370468.45549643</v>
      </c>
      <c r="E7" s="12">
        <v>682242805.66616726</v>
      </c>
      <c r="F7" s="12">
        <v>678622461.08160782</v>
      </c>
      <c r="G7" s="12">
        <v>1827348.1790500002</v>
      </c>
      <c r="H7" s="12">
        <v>837220584.90118861</v>
      </c>
    </row>
    <row r="8" spans="1:8" x14ac:dyDescent="0.3">
      <c r="A8" s="13">
        <v>2013</v>
      </c>
      <c r="B8" s="10">
        <v>683591672.46000016</v>
      </c>
      <c r="C8" s="10">
        <v>683605606.04026592</v>
      </c>
      <c r="D8" s="10">
        <v>681882874.02824175</v>
      </c>
      <c r="E8" s="10">
        <v>680876278.62131786</v>
      </c>
      <c r="F8" s="10">
        <v>679020162.51793396</v>
      </c>
      <c r="G8" s="10">
        <v>1822897.465298</v>
      </c>
      <c r="H8" s="10">
        <v>792073219.2524339</v>
      </c>
    </row>
    <row r="9" spans="1:8" x14ac:dyDescent="0.3">
      <c r="A9" s="14">
        <v>2014</v>
      </c>
      <c r="B9" s="12">
        <v>758542173.26000023</v>
      </c>
      <c r="C9" s="12">
        <v>746152723.38335931</v>
      </c>
      <c r="D9" s="12">
        <v>745584922.2631458</v>
      </c>
      <c r="E9" s="12">
        <v>747513881.92447889</v>
      </c>
      <c r="F9" s="12">
        <v>742601911.17267072</v>
      </c>
      <c r="G9" s="12">
        <v>1814501.5332559999</v>
      </c>
      <c r="H9" s="12">
        <v>808911112.69589376</v>
      </c>
    </row>
    <row r="10" spans="1:8" x14ac:dyDescent="0.3">
      <c r="A10" s="13">
        <v>2015</v>
      </c>
      <c r="B10" s="10">
        <v>743807003.91000021</v>
      </c>
      <c r="C10" s="10">
        <v>720025573.39016366</v>
      </c>
      <c r="D10" s="10">
        <v>711315925.66917515</v>
      </c>
      <c r="E10" s="10">
        <v>712783707.54049492</v>
      </c>
      <c r="F10" s="10">
        <v>707320066.09127426</v>
      </c>
      <c r="G10" s="10">
        <v>1778044.9755660007</v>
      </c>
      <c r="H10" s="10">
        <v>879973301.18017495</v>
      </c>
    </row>
    <row r="11" spans="1:8" x14ac:dyDescent="0.3">
      <c r="A11" s="14">
        <v>2016</v>
      </c>
      <c r="B11" s="12">
        <v>729947106.73000073</v>
      </c>
      <c r="C11" s="12">
        <v>718909715.7907275</v>
      </c>
      <c r="D11" s="12">
        <v>705617749.44294477</v>
      </c>
      <c r="E11" s="12">
        <v>698465833.18376315</v>
      </c>
      <c r="F11" s="12">
        <v>691483329.89043605</v>
      </c>
      <c r="G11" s="12">
        <v>1792008.1291690005</v>
      </c>
      <c r="H11" s="12">
        <v>1074736934.6283133</v>
      </c>
    </row>
    <row r="12" spans="1:8" x14ac:dyDescent="0.3">
      <c r="A12" s="13">
        <v>2017</v>
      </c>
      <c r="B12" s="10">
        <v>759839845.49000013</v>
      </c>
      <c r="C12" s="10">
        <v>735014453.17089593</v>
      </c>
      <c r="D12" s="10">
        <v>714300646.36911368</v>
      </c>
      <c r="E12" s="10">
        <v>705412067.53211021</v>
      </c>
      <c r="F12" s="10">
        <v>691202069.79292023</v>
      </c>
      <c r="G12" s="10">
        <v>1864224.8000479995</v>
      </c>
      <c r="H12" s="10">
        <v>1284945225.7904458</v>
      </c>
    </row>
    <row r="13" spans="1:8" x14ac:dyDescent="0.3">
      <c r="A13" s="14">
        <v>2018</v>
      </c>
      <c r="B13" s="12">
        <v>794164028.07000029</v>
      </c>
      <c r="C13" s="12">
        <v>748920390.10278904</v>
      </c>
      <c r="D13" s="12">
        <v>729764984.44881594</v>
      </c>
      <c r="E13" s="12">
        <v>728309994.99187434</v>
      </c>
      <c r="F13" s="12">
        <v>690712569.83734787</v>
      </c>
      <c r="G13" s="12">
        <v>1878686.9372680006</v>
      </c>
      <c r="H13" s="12">
        <v>1324303062.9173348</v>
      </c>
    </row>
    <row r="14" spans="1:8" x14ac:dyDescent="0.3">
      <c r="A14" s="13">
        <v>2019</v>
      </c>
      <c r="B14" s="10"/>
      <c r="C14" s="10">
        <v>776510172.29478657</v>
      </c>
      <c r="D14" s="10">
        <v>746678043.20712328</v>
      </c>
      <c r="E14" s="10">
        <v>718212560.66125107</v>
      </c>
      <c r="F14" s="10">
        <v>686566832.98271048</v>
      </c>
      <c r="G14" s="10">
        <v>1948483.8334699997</v>
      </c>
      <c r="H14" s="10">
        <v>1307523900.7820935</v>
      </c>
    </row>
    <row r="15" spans="1:8" x14ac:dyDescent="0.3">
      <c r="A15" s="14">
        <v>2020</v>
      </c>
      <c r="B15" s="12"/>
      <c r="C15" s="12"/>
      <c r="D15" s="12">
        <v>628412046.84110498</v>
      </c>
      <c r="E15" s="12">
        <v>598033706.0644412</v>
      </c>
      <c r="F15" s="12">
        <v>560046387.97500515</v>
      </c>
      <c r="G15" s="12">
        <v>2044004.1097829998</v>
      </c>
      <c r="H15" s="12">
        <v>1258477535.4222648</v>
      </c>
    </row>
    <row r="16" spans="1:8" x14ac:dyDescent="0.3">
      <c r="A16" s="13">
        <v>2021</v>
      </c>
      <c r="B16" s="10"/>
      <c r="C16" s="10"/>
      <c r="D16" s="10"/>
      <c r="E16" s="10">
        <v>624612139.94465196</v>
      </c>
      <c r="F16" s="10">
        <v>602520922.31307435</v>
      </c>
      <c r="G16" s="10">
        <v>2109967.7776860003</v>
      </c>
      <c r="H16" s="10">
        <v>1269785983.4900975</v>
      </c>
    </row>
    <row r="17" spans="1:8" x14ac:dyDescent="0.3">
      <c r="A17" s="14">
        <v>2022</v>
      </c>
      <c r="B17" s="12"/>
      <c r="C17" s="12"/>
      <c r="D17" s="12"/>
      <c r="E17" s="12"/>
      <c r="F17" s="12">
        <v>750730180.3387183</v>
      </c>
      <c r="G17" s="12">
        <v>2182971.7128999997</v>
      </c>
      <c r="H17" s="12">
        <v>1225847636.5184226</v>
      </c>
    </row>
  </sheetData>
  <mergeCells count="1">
    <mergeCell ref="A2:H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2:J33"/>
  <sheetViews>
    <sheetView workbookViewId="0">
      <selection activeCell="I18" sqref="I18"/>
    </sheetView>
  </sheetViews>
  <sheetFormatPr defaultRowHeight="14" x14ac:dyDescent="0.3"/>
  <cols>
    <col min="1" max="1" width="11" customWidth="1"/>
    <col min="2" max="6" width="23.4609375" customWidth="1"/>
    <col min="8" max="8" width="9.4609375" bestFit="1" customWidth="1"/>
    <col min="9" max="9" width="12" bestFit="1" customWidth="1"/>
  </cols>
  <sheetData>
    <row r="2" spans="1:10" ht="25" customHeight="1" x14ac:dyDescent="0.3">
      <c r="A2" s="103" t="s">
        <v>252</v>
      </c>
      <c r="B2" s="104"/>
      <c r="C2" s="104"/>
      <c r="D2" s="104"/>
      <c r="E2" s="104"/>
      <c r="F2" s="105"/>
    </row>
    <row r="3" spans="1:10" ht="28" x14ac:dyDescent="0.3">
      <c r="A3" s="18" t="s">
        <v>23</v>
      </c>
      <c r="B3" s="18" t="s">
        <v>247</v>
      </c>
      <c r="C3" s="18" t="s">
        <v>248</v>
      </c>
      <c r="D3" s="18" t="s">
        <v>249</v>
      </c>
      <c r="E3" s="18" t="s">
        <v>250</v>
      </c>
      <c r="F3" s="18" t="s">
        <v>251</v>
      </c>
    </row>
    <row r="4" spans="1:10" x14ac:dyDescent="0.3">
      <c r="A4" s="102" t="s">
        <v>253</v>
      </c>
      <c r="B4" s="102"/>
      <c r="C4" s="102"/>
      <c r="D4" s="102"/>
      <c r="E4" s="102"/>
      <c r="F4" s="102"/>
    </row>
    <row r="5" spans="1:10" x14ac:dyDescent="0.3">
      <c r="A5" s="13">
        <v>2009</v>
      </c>
      <c r="B5" s="10">
        <v>470066884.40000004</v>
      </c>
      <c r="C5" s="10">
        <v>463624847.49604398</v>
      </c>
      <c r="D5" s="10">
        <v>463274352.19386804</v>
      </c>
      <c r="E5" s="10">
        <v>463375471.89885509</v>
      </c>
      <c r="F5" s="10">
        <v>462166061.89531708</v>
      </c>
      <c r="J5" s="1"/>
    </row>
    <row r="6" spans="1:10" x14ac:dyDescent="0.3">
      <c r="A6" s="14">
        <v>2010</v>
      </c>
      <c r="B6" s="12">
        <v>384218384.23000002</v>
      </c>
      <c r="C6" s="12">
        <v>380617387.66205603</v>
      </c>
      <c r="D6" s="12">
        <v>380511742.98922002</v>
      </c>
      <c r="E6" s="12">
        <v>380904232.77307791</v>
      </c>
      <c r="F6" s="12">
        <v>380347409.9459669</v>
      </c>
    </row>
    <row r="7" spans="1:10" x14ac:dyDescent="0.3">
      <c r="A7" s="13">
        <v>2011</v>
      </c>
      <c r="B7" s="10">
        <v>435485241.42000008</v>
      </c>
      <c r="C7" s="10">
        <v>428465672.52305496</v>
      </c>
      <c r="D7" s="10">
        <v>431599229.72365415</v>
      </c>
      <c r="E7" s="10">
        <v>436779035.20434588</v>
      </c>
      <c r="F7" s="10">
        <v>438868948.48647302</v>
      </c>
    </row>
    <row r="8" spans="1:10" x14ac:dyDescent="0.3">
      <c r="A8" s="14">
        <v>2012</v>
      </c>
      <c r="B8" s="12">
        <v>488416990.38999999</v>
      </c>
      <c r="C8" s="12">
        <v>484585261.20425993</v>
      </c>
      <c r="D8" s="12">
        <v>483793208.43145198</v>
      </c>
      <c r="E8" s="12">
        <v>482582279.84130794</v>
      </c>
      <c r="F8" s="12">
        <v>478996062.961088</v>
      </c>
    </row>
    <row r="9" spans="1:10" x14ac:dyDescent="0.3">
      <c r="A9" s="13">
        <v>2013</v>
      </c>
      <c r="B9" s="10">
        <v>487002176.67999995</v>
      </c>
      <c r="C9" s="10">
        <v>484226390.6854499</v>
      </c>
      <c r="D9" s="10">
        <v>482672200.418118</v>
      </c>
      <c r="E9" s="10">
        <v>481623484.35330099</v>
      </c>
      <c r="F9" s="10">
        <v>479927474.223176</v>
      </c>
    </row>
    <row r="10" spans="1:10" x14ac:dyDescent="0.3">
      <c r="A10" s="14">
        <v>2014</v>
      </c>
      <c r="B10" s="12">
        <v>548318022.36999989</v>
      </c>
      <c r="C10" s="12">
        <v>533986729.87883693</v>
      </c>
      <c r="D10" s="12">
        <v>534196888.59490502</v>
      </c>
      <c r="E10" s="12">
        <v>536109063.25808287</v>
      </c>
      <c r="F10" s="12">
        <v>531159677.20056909</v>
      </c>
    </row>
    <row r="11" spans="1:10" x14ac:dyDescent="0.3">
      <c r="A11" s="13">
        <v>2015</v>
      </c>
      <c r="B11" s="10">
        <v>543930598.65999997</v>
      </c>
      <c r="C11" s="10">
        <v>517974993.250884</v>
      </c>
      <c r="D11" s="10">
        <v>509495094.35250694</v>
      </c>
      <c r="E11" s="10">
        <v>510961967.08210307</v>
      </c>
      <c r="F11" s="10">
        <v>505456144.64715505</v>
      </c>
    </row>
    <row r="12" spans="1:10" x14ac:dyDescent="0.3">
      <c r="A12" s="14">
        <v>2016</v>
      </c>
      <c r="B12" s="12">
        <v>550176246.19999981</v>
      </c>
      <c r="C12" s="12">
        <v>536779995.59563905</v>
      </c>
      <c r="D12" s="12">
        <v>524396430.88911498</v>
      </c>
      <c r="E12" s="12">
        <v>517364951.31143194</v>
      </c>
      <c r="F12" s="12">
        <v>510655843.80757505</v>
      </c>
    </row>
    <row r="13" spans="1:10" x14ac:dyDescent="0.3">
      <c r="A13" s="13">
        <v>2017</v>
      </c>
      <c r="B13" s="10">
        <v>582195405.64999998</v>
      </c>
      <c r="C13" s="10">
        <v>555503055.93806601</v>
      </c>
      <c r="D13" s="10">
        <v>535395726.03883606</v>
      </c>
      <c r="E13" s="10">
        <v>526588685.38433599</v>
      </c>
      <c r="F13" s="10">
        <v>512826445.62355083</v>
      </c>
    </row>
    <row r="14" spans="1:10" x14ac:dyDescent="0.3">
      <c r="A14" s="14">
        <v>2018</v>
      </c>
      <c r="B14" s="12">
        <v>597964545.98000002</v>
      </c>
      <c r="C14" s="12">
        <v>558552903.60731208</v>
      </c>
      <c r="D14" s="12">
        <v>539822897.53313792</v>
      </c>
      <c r="E14" s="12">
        <v>537446953.38452196</v>
      </c>
      <c r="F14" s="12">
        <v>501166224.77537602</v>
      </c>
    </row>
    <row r="15" spans="1:10" x14ac:dyDescent="0.3">
      <c r="A15" s="13">
        <v>2019</v>
      </c>
      <c r="B15" s="10"/>
      <c r="C15" s="10">
        <v>579375748.04415596</v>
      </c>
      <c r="D15" s="10">
        <v>545508896.44403601</v>
      </c>
      <c r="E15" s="10">
        <v>515998016.52458596</v>
      </c>
      <c r="F15" s="10">
        <v>485164242.88246191</v>
      </c>
    </row>
    <row r="16" spans="1:10" x14ac:dyDescent="0.3">
      <c r="A16" s="14">
        <v>2020</v>
      </c>
      <c r="B16" s="12"/>
      <c r="C16" s="12"/>
      <c r="D16" s="12">
        <v>468583636.2501061</v>
      </c>
      <c r="E16" s="12">
        <v>432662553.81054491</v>
      </c>
      <c r="F16" s="12">
        <v>400452818.5609231</v>
      </c>
    </row>
    <row r="17" spans="1:6" x14ac:dyDescent="0.3">
      <c r="A17" s="13">
        <v>2021</v>
      </c>
      <c r="B17" s="10"/>
      <c r="C17" s="10"/>
      <c r="D17" s="10"/>
      <c r="E17" s="10">
        <v>426796486.71527594</v>
      </c>
      <c r="F17" s="10">
        <v>395535597.81685102</v>
      </c>
    </row>
    <row r="18" spans="1:6" x14ac:dyDescent="0.3">
      <c r="A18" s="14">
        <v>2022</v>
      </c>
      <c r="B18" s="12"/>
      <c r="C18" s="12"/>
      <c r="D18" s="12"/>
      <c r="E18" s="12"/>
      <c r="F18" s="12">
        <v>441683192.488244</v>
      </c>
    </row>
    <row r="19" spans="1:6" x14ac:dyDescent="0.3">
      <c r="A19" s="102" t="s">
        <v>254</v>
      </c>
      <c r="B19" s="102"/>
      <c r="C19" s="102"/>
      <c r="D19" s="102"/>
      <c r="E19" s="102"/>
      <c r="F19" s="102"/>
    </row>
    <row r="20" spans="1:6" x14ac:dyDescent="0.3">
      <c r="A20" s="13">
        <v>2009</v>
      </c>
      <c r="B20" s="10">
        <v>320222039.9600001</v>
      </c>
      <c r="C20" s="10">
        <v>328297565.54289991</v>
      </c>
      <c r="D20" s="10">
        <v>328308934.57181996</v>
      </c>
      <c r="E20" s="10">
        <v>328293029.19580996</v>
      </c>
      <c r="F20" s="10">
        <v>328295587.2740398</v>
      </c>
    </row>
    <row r="21" spans="1:6" x14ac:dyDescent="0.3">
      <c r="A21" s="14">
        <v>2010</v>
      </c>
      <c r="B21" s="12">
        <v>240911283.93000004</v>
      </c>
      <c r="C21" s="12">
        <v>244819258.27786297</v>
      </c>
      <c r="D21" s="12">
        <v>244961491.28070983</v>
      </c>
      <c r="E21" s="12">
        <v>244956098.41454992</v>
      </c>
      <c r="F21" s="12">
        <v>244952795.2058</v>
      </c>
    </row>
    <row r="22" spans="1:6" x14ac:dyDescent="0.3">
      <c r="A22" s="13">
        <v>2011</v>
      </c>
      <c r="B22" s="10">
        <v>207988550.78000003</v>
      </c>
      <c r="C22" s="10">
        <v>211119531.04143092</v>
      </c>
      <c r="D22" s="10">
        <v>210767842.45605987</v>
      </c>
      <c r="E22" s="10">
        <v>210729111.83411512</v>
      </c>
      <c r="F22" s="10">
        <v>210726007.94402999</v>
      </c>
    </row>
    <row r="23" spans="1:6" x14ac:dyDescent="0.3">
      <c r="A23" s="14">
        <v>2012</v>
      </c>
      <c r="B23" s="12">
        <v>196444897.85000005</v>
      </c>
      <c r="C23" s="12">
        <v>199710943.24827507</v>
      </c>
      <c r="D23" s="12">
        <v>199577260.02404499</v>
      </c>
      <c r="E23" s="12">
        <v>199660525.82485902</v>
      </c>
      <c r="F23" s="12">
        <v>199626398.12051997</v>
      </c>
    </row>
    <row r="24" spans="1:6" x14ac:dyDescent="0.3">
      <c r="A24" s="13">
        <v>2013</v>
      </c>
      <c r="B24" s="10">
        <v>196589495.78</v>
      </c>
      <c r="C24" s="10">
        <v>199379215.35481596</v>
      </c>
      <c r="D24" s="10">
        <v>199210673.61012399</v>
      </c>
      <c r="E24" s="10">
        <v>199252794.26801705</v>
      </c>
      <c r="F24" s="10">
        <v>199092688.29475802</v>
      </c>
    </row>
    <row r="25" spans="1:6" x14ac:dyDescent="0.3">
      <c r="A25" s="14">
        <v>2014</v>
      </c>
      <c r="B25" s="12">
        <v>210224150.89000002</v>
      </c>
      <c r="C25" s="12">
        <v>212165993.50452197</v>
      </c>
      <c r="D25" s="12">
        <v>211388033.66824088</v>
      </c>
      <c r="E25" s="12">
        <v>211404818.6663959</v>
      </c>
      <c r="F25" s="12">
        <v>211442233.97210199</v>
      </c>
    </row>
    <row r="26" spans="1:6" x14ac:dyDescent="0.3">
      <c r="A26" s="13">
        <v>2015</v>
      </c>
      <c r="B26" s="10">
        <v>199876405.24999994</v>
      </c>
      <c r="C26" s="10">
        <v>202050580.13928002</v>
      </c>
      <c r="D26" s="10">
        <v>201820831.31666788</v>
      </c>
      <c r="E26" s="10">
        <v>201821740.4583919</v>
      </c>
      <c r="F26" s="10">
        <v>201863921.44411904</v>
      </c>
    </row>
    <row r="27" spans="1:6" x14ac:dyDescent="0.3">
      <c r="A27" s="14">
        <v>2016</v>
      </c>
      <c r="B27" s="12">
        <v>179770860.52999994</v>
      </c>
      <c r="C27" s="12">
        <v>182129720.19508806</v>
      </c>
      <c r="D27" s="12">
        <v>181221318.55383003</v>
      </c>
      <c r="E27" s="12">
        <v>181100881.87233105</v>
      </c>
      <c r="F27" s="12">
        <v>180827486.08286101</v>
      </c>
    </row>
    <row r="28" spans="1:6" x14ac:dyDescent="0.3">
      <c r="A28" s="13">
        <v>2017</v>
      </c>
      <c r="B28" s="10">
        <v>177644439.84000003</v>
      </c>
      <c r="C28" s="10">
        <v>179511397.23282999</v>
      </c>
      <c r="D28" s="10">
        <v>178904920.3302781</v>
      </c>
      <c r="E28" s="10">
        <v>178823382.14777398</v>
      </c>
      <c r="F28" s="10">
        <v>178375624.16936901</v>
      </c>
    </row>
    <row r="29" spans="1:6" x14ac:dyDescent="0.3">
      <c r="A29" s="14">
        <v>2018</v>
      </c>
      <c r="B29" s="12">
        <v>196199482.09000003</v>
      </c>
      <c r="C29" s="12">
        <v>190367486.49547696</v>
      </c>
      <c r="D29" s="12">
        <v>189942086.91567805</v>
      </c>
      <c r="E29" s="12">
        <v>190863041.60735205</v>
      </c>
      <c r="F29" s="12">
        <v>189546345.06197199</v>
      </c>
    </row>
    <row r="30" spans="1:6" x14ac:dyDescent="0.3">
      <c r="A30" s="13">
        <v>2019</v>
      </c>
      <c r="B30" s="10"/>
      <c r="C30" s="10">
        <v>197134424.25063109</v>
      </c>
      <c r="D30" s="10">
        <v>201169146.76308697</v>
      </c>
      <c r="E30" s="10">
        <v>202214544.13666499</v>
      </c>
      <c r="F30" s="10">
        <v>201402590.10024899</v>
      </c>
    </row>
    <row r="31" spans="1:6" x14ac:dyDescent="0.3">
      <c r="A31" s="14">
        <v>2020</v>
      </c>
      <c r="B31" s="12"/>
      <c r="C31" s="12"/>
      <c r="D31" s="12">
        <v>159828410.59099907</v>
      </c>
      <c r="E31" s="12">
        <v>165371152.25389594</v>
      </c>
      <c r="F31" s="12">
        <v>159593569.41408199</v>
      </c>
    </row>
    <row r="32" spans="1:6" x14ac:dyDescent="0.3">
      <c r="A32" s="13">
        <v>2021</v>
      </c>
      <c r="B32" s="10"/>
      <c r="C32" s="10"/>
      <c r="D32" s="10"/>
      <c r="E32" s="10">
        <v>197815653.22937596</v>
      </c>
      <c r="F32" s="10">
        <v>206985324.49622297</v>
      </c>
    </row>
    <row r="33" spans="1:6" x14ac:dyDescent="0.3">
      <c r="A33" s="14">
        <v>2022</v>
      </c>
      <c r="B33" s="12"/>
      <c r="C33" s="12"/>
      <c r="D33" s="12"/>
      <c r="E33" s="12"/>
      <c r="F33" s="12">
        <v>309046987.85047388</v>
      </c>
    </row>
  </sheetData>
  <mergeCells count="3">
    <mergeCell ref="A2:F2"/>
    <mergeCell ref="A4:F4"/>
    <mergeCell ref="A19:F19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2:Q32"/>
  <sheetViews>
    <sheetView workbookViewId="0">
      <selection activeCell="M14" sqref="M14"/>
    </sheetView>
  </sheetViews>
  <sheetFormatPr defaultRowHeight="14" x14ac:dyDescent="0.3"/>
  <cols>
    <col min="1" max="1" width="20.4609375" customWidth="1"/>
    <col min="2" max="2" width="11.69140625" bestFit="1" customWidth="1"/>
    <col min="3" max="3" width="12.3046875" customWidth="1"/>
    <col min="4" max="4" width="10.4609375" bestFit="1" customWidth="1"/>
    <col min="5" max="7" width="10.07421875" bestFit="1" customWidth="1"/>
    <col min="8" max="8" width="10.4609375" bestFit="1" customWidth="1"/>
    <col min="9" max="10" width="10.07421875" bestFit="1" customWidth="1"/>
    <col min="11" max="11" width="10.4609375" bestFit="1" customWidth="1"/>
    <col min="12" max="16" width="10.07421875" bestFit="1" customWidth="1"/>
    <col min="17" max="17" width="14.84375" bestFit="1" customWidth="1"/>
  </cols>
  <sheetData>
    <row r="2" spans="1:17" ht="25" customHeight="1" x14ac:dyDescent="0.3">
      <c r="A2" s="106" t="s">
        <v>255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7" x14ac:dyDescent="0.3">
      <c r="A3" s="74"/>
      <c r="B3" s="75"/>
      <c r="C3" s="130" t="s">
        <v>256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2"/>
    </row>
    <row r="4" spans="1:17" x14ac:dyDescent="0.3">
      <c r="A4" s="67" t="s">
        <v>257</v>
      </c>
      <c r="B4" s="67" t="s">
        <v>23</v>
      </c>
      <c r="C4" s="67">
        <v>1</v>
      </c>
      <c r="D4" s="18">
        <v>2</v>
      </c>
      <c r="E4" s="18">
        <v>3</v>
      </c>
      <c r="F4" s="18">
        <v>4</v>
      </c>
      <c r="G4" s="18">
        <v>5</v>
      </c>
      <c r="H4" s="18">
        <v>6</v>
      </c>
      <c r="I4" s="18">
        <v>7</v>
      </c>
      <c r="J4" s="18">
        <v>8</v>
      </c>
      <c r="K4" s="18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7" t="s">
        <v>258</v>
      </c>
    </row>
    <row r="5" spans="1:17" x14ac:dyDescent="0.3">
      <c r="A5" s="68" t="s">
        <v>259</v>
      </c>
      <c r="B5" s="15">
        <v>2009</v>
      </c>
      <c r="C5" s="20">
        <v>30750145.140000001</v>
      </c>
      <c r="D5" s="69">
        <v>99056199.569999978</v>
      </c>
      <c r="E5" s="70">
        <v>194737604.69</v>
      </c>
      <c r="F5" s="70">
        <v>277734579.88999987</v>
      </c>
      <c r="G5" s="70">
        <v>346414623.54999989</v>
      </c>
      <c r="H5" s="69">
        <v>396487950.86999995</v>
      </c>
      <c r="I5" s="70">
        <v>423754130.08999991</v>
      </c>
      <c r="J5" s="70">
        <v>435439754.48000002</v>
      </c>
      <c r="K5" s="69">
        <v>444526091.94999999</v>
      </c>
      <c r="L5" s="70">
        <v>450510369.13999993</v>
      </c>
      <c r="M5" s="70">
        <v>456709646.30999988</v>
      </c>
      <c r="N5" s="70">
        <v>458578825.37999988</v>
      </c>
      <c r="O5" s="70">
        <v>459632737.25</v>
      </c>
      <c r="P5" s="70">
        <v>460631840.04000002</v>
      </c>
      <c r="Q5" s="20">
        <v>462166061.89531714</v>
      </c>
    </row>
    <row r="6" spans="1:17" x14ac:dyDescent="0.3">
      <c r="A6" s="71" t="s">
        <v>259</v>
      </c>
      <c r="B6" s="6">
        <v>2010</v>
      </c>
      <c r="C6" s="7">
        <v>26712825.239999998</v>
      </c>
      <c r="D6" s="72">
        <v>90499777.819999993</v>
      </c>
      <c r="E6" s="73">
        <v>170009172.56</v>
      </c>
      <c r="F6" s="73">
        <v>244214807.61999983</v>
      </c>
      <c r="G6" s="73">
        <v>296913058.08999991</v>
      </c>
      <c r="H6" s="72">
        <v>334378317.24999988</v>
      </c>
      <c r="I6" s="73">
        <v>352297825.21000004</v>
      </c>
      <c r="J6" s="73">
        <v>363989969.87999994</v>
      </c>
      <c r="K6" s="72">
        <v>370364375.49999988</v>
      </c>
      <c r="L6" s="73">
        <v>374397985.78999996</v>
      </c>
      <c r="M6" s="73">
        <v>375924054.08999997</v>
      </c>
      <c r="N6" s="73">
        <v>376804467.94999987</v>
      </c>
      <c r="O6" s="73">
        <v>377195420.56999987</v>
      </c>
      <c r="P6" s="73"/>
      <c r="Q6" s="7">
        <v>380347409.9459669</v>
      </c>
    </row>
    <row r="7" spans="1:17" x14ac:dyDescent="0.3">
      <c r="A7" s="68" t="s">
        <v>259</v>
      </c>
      <c r="B7" s="15">
        <v>2011</v>
      </c>
      <c r="C7" s="20">
        <v>20654830.019999981</v>
      </c>
      <c r="D7" s="69">
        <v>82138090.079999909</v>
      </c>
      <c r="E7" s="70">
        <v>163586073.9199999</v>
      </c>
      <c r="F7" s="70">
        <v>253007079.82999998</v>
      </c>
      <c r="G7" s="70">
        <v>311128901.95999992</v>
      </c>
      <c r="H7" s="69">
        <v>349844285.14999998</v>
      </c>
      <c r="I7" s="70">
        <v>380159967.00999999</v>
      </c>
      <c r="J7" s="70">
        <v>395718263.48000002</v>
      </c>
      <c r="K7" s="69">
        <v>404021722.22000003</v>
      </c>
      <c r="L7" s="70">
        <v>407395199.87</v>
      </c>
      <c r="M7" s="70">
        <v>424213358.91000003</v>
      </c>
      <c r="N7" s="70">
        <v>426983697.51999998</v>
      </c>
      <c r="O7" s="70"/>
      <c r="P7" s="70"/>
      <c r="Q7" s="20">
        <v>438868948.48647302</v>
      </c>
    </row>
    <row r="8" spans="1:17" x14ac:dyDescent="0.3">
      <c r="A8" s="71" t="s">
        <v>259</v>
      </c>
      <c r="B8" s="6">
        <v>2012</v>
      </c>
      <c r="C8" s="7">
        <v>21041237.27</v>
      </c>
      <c r="D8" s="72">
        <v>95382588.629999906</v>
      </c>
      <c r="E8" s="73">
        <v>205958371.22</v>
      </c>
      <c r="F8" s="73">
        <v>303137257.94000006</v>
      </c>
      <c r="G8" s="73">
        <v>375755307.73000002</v>
      </c>
      <c r="H8" s="72">
        <v>419927528.20999986</v>
      </c>
      <c r="I8" s="73">
        <v>448139892.58999979</v>
      </c>
      <c r="J8" s="73">
        <v>460156321.35999894</v>
      </c>
      <c r="K8" s="72">
        <v>465126745.96999997</v>
      </c>
      <c r="L8" s="73">
        <v>468035911.68000001</v>
      </c>
      <c r="M8" s="73">
        <v>470636995</v>
      </c>
      <c r="N8" s="73"/>
      <c r="O8" s="73"/>
      <c r="P8" s="73"/>
      <c r="Q8" s="7">
        <v>478996062.961088</v>
      </c>
    </row>
    <row r="9" spans="1:17" x14ac:dyDescent="0.3">
      <c r="A9" s="68" t="s">
        <v>259</v>
      </c>
      <c r="B9" s="15">
        <v>2013</v>
      </c>
      <c r="C9" s="20">
        <v>18973475.699999988</v>
      </c>
      <c r="D9" s="69">
        <v>98862392.590000004</v>
      </c>
      <c r="E9" s="70">
        <v>205312357.48000002</v>
      </c>
      <c r="F9" s="70">
        <v>295905339.43999994</v>
      </c>
      <c r="G9" s="70">
        <v>369340938.93999988</v>
      </c>
      <c r="H9" s="69">
        <v>423305028.33999997</v>
      </c>
      <c r="I9" s="70">
        <v>443631785.75999999</v>
      </c>
      <c r="J9" s="70">
        <v>455425081.77999997</v>
      </c>
      <c r="K9" s="69">
        <v>462418020.67999995</v>
      </c>
      <c r="L9" s="70">
        <v>467355740.69999892</v>
      </c>
      <c r="M9" s="70"/>
      <c r="N9" s="70"/>
      <c r="O9" s="70"/>
      <c r="P9" s="70"/>
      <c r="Q9" s="20">
        <v>479927474.223176</v>
      </c>
    </row>
    <row r="10" spans="1:17" x14ac:dyDescent="0.3">
      <c r="A10" s="71" t="s">
        <v>259</v>
      </c>
      <c r="B10" s="6">
        <v>2014</v>
      </c>
      <c r="C10" s="7">
        <v>21638067.780000001</v>
      </c>
      <c r="D10" s="72">
        <v>106208576.13</v>
      </c>
      <c r="E10" s="73">
        <v>224328968.00999996</v>
      </c>
      <c r="F10" s="73">
        <v>332761417.02999991</v>
      </c>
      <c r="G10" s="73">
        <v>409144859.22999984</v>
      </c>
      <c r="H10" s="72">
        <v>455416254.15000004</v>
      </c>
      <c r="I10" s="73">
        <v>477246613.69</v>
      </c>
      <c r="J10" s="73">
        <v>494352988.01999998</v>
      </c>
      <c r="K10" s="72">
        <v>503231472.69999993</v>
      </c>
      <c r="L10" s="73"/>
      <c r="M10" s="73"/>
      <c r="N10" s="73"/>
      <c r="O10" s="73"/>
      <c r="P10" s="73"/>
      <c r="Q10" s="7">
        <v>531159677.20056909</v>
      </c>
    </row>
    <row r="11" spans="1:17" x14ac:dyDescent="0.3">
      <c r="A11" s="68" t="s">
        <v>259</v>
      </c>
      <c r="B11" s="15">
        <v>2015</v>
      </c>
      <c r="C11" s="20">
        <v>21615556.789999992</v>
      </c>
      <c r="D11" s="69">
        <v>105409475.97999991</v>
      </c>
      <c r="E11" s="70">
        <v>222720805.17999989</v>
      </c>
      <c r="F11" s="70">
        <v>323347897.37999994</v>
      </c>
      <c r="G11" s="70">
        <v>395568025.22999889</v>
      </c>
      <c r="H11" s="69">
        <v>434942280.60000002</v>
      </c>
      <c r="I11" s="70">
        <v>455882773.16000003</v>
      </c>
      <c r="J11" s="70">
        <v>469844868.06999999</v>
      </c>
      <c r="K11" s="69"/>
      <c r="L11" s="70"/>
      <c r="M11" s="70"/>
      <c r="N11" s="70"/>
      <c r="O11" s="70"/>
      <c r="P11" s="70"/>
      <c r="Q11" s="20">
        <v>505456144.64715505</v>
      </c>
    </row>
    <row r="12" spans="1:17" x14ac:dyDescent="0.3">
      <c r="A12" s="71" t="s">
        <v>259</v>
      </c>
      <c r="B12" s="6">
        <v>2016</v>
      </c>
      <c r="C12" s="7">
        <v>21603300.399999999</v>
      </c>
      <c r="D12" s="72">
        <v>102213936.90999991</v>
      </c>
      <c r="E12" s="73">
        <v>210606692.48000002</v>
      </c>
      <c r="F12" s="73">
        <v>305139279.37999994</v>
      </c>
      <c r="G12" s="73">
        <v>368116720.87</v>
      </c>
      <c r="H12" s="72">
        <v>405297284.41999996</v>
      </c>
      <c r="I12" s="73">
        <v>441765033.81999993</v>
      </c>
      <c r="J12" s="73"/>
      <c r="K12" s="72"/>
      <c r="L12" s="73"/>
      <c r="M12" s="73"/>
      <c r="N12" s="73"/>
      <c r="O12" s="73"/>
      <c r="P12" s="73"/>
      <c r="Q12" s="7">
        <v>510655843.80757499</v>
      </c>
    </row>
    <row r="13" spans="1:17" x14ac:dyDescent="0.3">
      <c r="A13" s="68" t="s">
        <v>259</v>
      </c>
      <c r="B13" s="15">
        <v>2017</v>
      </c>
      <c r="C13" s="20">
        <v>21003292.819999997</v>
      </c>
      <c r="D13" s="69">
        <v>100125134.79999998</v>
      </c>
      <c r="E13" s="70">
        <v>210345985.86999989</v>
      </c>
      <c r="F13" s="70">
        <v>306251353.51999992</v>
      </c>
      <c r="G13" s="70">
        <v>360316914.03999901</v>
      </c>
      <c r="H13" s="69">
        <v>401367118.91999888</v>
      </c>
      <c r="I13" s="70"/>
      <c r="J13" s="70"/>
      <c r="K13" s="69"/>
      <c r="L13" s="70"/>
      <c r="M13" s="70"/>
      <c r="N13" s="70"/>
      <c r="O13" s="70"/>
      <c r="P13" s="70"/>
      <c r="Q13" s="20">
        <v>512826445.62355083</v>
      </c>
    </row>
    <row r="14" spans="1:17" x14ac:dyDescent="0.3">
      <c r="A14" s="71" t="s">
        <v>259</v>
      </c>
      <c r="B14" s="6">
        <v>2018</v>
      </c>
      <c r="C14" s="7">
        <v>19610523.300000001</v>
      </c>
      <c r="D14" s="72">
        <v>95249626.059999987</v>
      </c>
      <c r="E14" s="73">
        <v>184716128.86000001</v>
      </c>
      <c r="F14" s="73">
        <v>264876998.94999993</v>
      </c>
      <c r="G14" s="73">
        <v>336522080.70999998</v>
      </c>
      <c r="H14" s="72"/>
      <c r="I14" s="73"/>
      <c r="J14" s="73"/>
      <c r="K14" s="72"/>
      <c r="L14" s="73"/>
      <c r="M14" s="73"/>
      <c r="N14" s="73"/>
      <c r="O14" s="73"/>
      <c r="P14" s="73"/>
      <c r="Q14" s="7">
        <v>501166224.77537602</v>
      </c>
    </row>
    <row r="15" spans="1:17" x14ac:dyDescent="0.3">
      <c r="A15" s="68" t="s">
        <v>259</v>
      </c>
      <c r="B15" s="15">
        <v>2019</v>
      </c>
      <c r="C15" s="20">
        <v>19520610.419999991</v>
      </c>
      <c r="D15" s="69">
        <v>73045345.900000006</v>
      </c>
      <c r="E15" s="70">
        <v>146510309.06</v>
      </c>
      <c r="F15" s="70">
        <v>205891935.3499999</v>
      </c>
      <c r="G15" s="70"/>
      <c r="H15" s="69"/>
      <c r="I15" s="70"/>
      <c r="J15" s="70"/>
      <c r="K15" s="69"/>
      <c r="L15" s="70"/>
      <c r="M15" s="70"/>
      <c r="N15" s="70"/>
      <c r="O15" s="70"/>
      <c r="P15" s="70"/>
      <c r="Q15" s="20">
        <v>485164242.88246191</v>
      </c>
    </row>
    <row r="16" spans="1:17" x14ac:dyDescent="0.3">
      <c r="A16" s="71" t="s">
        <v>259</v>
      </c>
      <c r="B16" s="6">
        <v>2020</v>
      </c>
      <c r="C16" s="7">
        <v>11358353.17</v>
      </c>
      <c r="D16" s="72">
        <v>38454773.419999994</v>
      </c>
      <c r="E16" s="73">
        <v>68897186.359999999</v>
      </c>
      <c r="F16" s="73"/>
      <c r="G16" s="73"/>
      <c r="H16" s="72"/>
      <c r="I16" s="73"/>
      <c r="J16" s="73"/>
      <c r="K16" s="72"/>
      <c r="L16" s="73"/>
      <c r="M16" s="73"/>
      <c r="N16" s="73"/>
      <c r="O16" s="73"/>
      <c r="P16" s="73"/>
      <c r="Q16" s="7">
        <v>400452818.56092304</v>
      </c>
    </row>
    <row r="17" spans="1:17" x14ac:dyDescent="0.3">
      <c r="A17" s="68" t="s">
        <v>259</v>
      </c>
      <c r="B17" s="15">
        <v>2021</v>
      </c>
      <c r="C17" s="20">
        <v>5242049.22</v>
      </c>
      <c r="D17" s="69">
        <v>21400736.219999999</v>
      </c>
      <c r="E17" s="70"/>
      <c r="F17" s="70"/>
      <c r="G17" s="70"/>
      <c r="H17" s="69"/>
      <c r="I17" s="70"/>
      <c r="J17" s="70"/>
      <c r="K17" s="69"/>
      <c r="L17" s="70"/>
      <c r="M17" s="70"/>
      <c r="N17" s="70"/>
      <c r="O17" s="70"/>
      <c r="P17" s="70"/>
      <c r="Q17" s="20">
        <v>395535597.81685102</v>
      </c>
    </row>
    <row r="18" spans="1:17" x14ac:dyDescent="0.3">
      <c r="A18" s="71" t="s">
        <v>260</v>
      </c>
      <c r="B18" s="6">
        <v>2022</v>
      </c>
      <c r="C18" s="7">
        <v>6159217.0899999999</v>
      </c>
      <c r="D18" s="72"/>
      <c r="E18" s="73"/>
      <c r="F18" s="73"/>
      <c r="G18" s="73"/>
      <c r="H18" s="72"/>
      <c r="I18" s="73"/>
      <c r="J18" s="73"/>
      <c r="K18" s="72"/>
      <c r="L18" s="73"/>
      <c r="M18" s="73"/>
      <c r="N18" s="73"/>
      <c r="O18" s="73"/>
      <c r="P18" s="73"/>
      <c r="Q18" s="7">
        <v>441683192.488244</v>
      </c>
    </row>
    <row r="19" spans="1:17" x14ac:dyDescent="0.3">
      <c r="A19" s="68" t="s">
        <v>261</v>
      </c>
      <c r="B19" s="15">
        <v>2009</v>
      </c>
      <c r="C19" s="20">
        <v>268204208.69999999</v>
      </c>
      <c r="D19" s="69">
        <v>362977951.80000001</v>
      </c>
      <c r="E19" s="70">
        <v>438289707.5</v>
      </c>
      <c r="F19" s="70">
        <v>462543893.63999999</v>
      </c>
      <c r="G19" s="70">
        <v>460161504.9699989</v>
      </c>
      <c r="H19" s="69">
        <v>456636249.81999886</v>
      </c>
      <c r="I19" s="70">
        <v>459125844.01999998</v>
      </c>
      <c r="J19" s="70">
        <v>459967516.86999995</v>
      </c>
      <c r="K19" s="69">
        <v>463271141.09999996</v>
      </c>
      <c r="L19" s="70">
        <v>462639892.42999995</v>
      </c>
      <c r="M19" s="70">
        <v>463323919.64999992</v>
      </c>
      <c r="N19" s="70">
        <v>462706721.38999999</v>
      </c>
      <c r="O19" s="70">
        <v>462799775.24000001</v>
      </c>
      <c r="P19" s="70">
        <v>461863311.78000003</v>
      </c>
      <c r="Q19" s="20">
        <v>462166061.89531714</v>
      </c>
    </row>
    <row r="20" spans="1:17" x14ac:dyDescent="0.3">
      <c r="A20" s="71" t="s">
        <v>261</v>
      </c>
      <c r="B20" s="6">
        <v>2010</v>
      </c>
      <c r="C20" s="7">
        <v>223329240.64999992</v>
      </c>
      <c r="D20" s="72">
        <v>306335288.91999996</v>
      </c>
      <c r="E20" s="73">
        <v>361091191.13</v>
      </c>
      <c r="F20" s="73">
        <v>378445882.92999983</v>
      </c>
      <c r="G20" s="73">
        <v>385474600.5</v>
      </c>
      <c r="H20" s="72">
        <v>379830910.33999985</v>
      </c>
      <c r="I20" s="73">
        <v>381220530.26999998</v>
      </c>
      <c r="J20" s="73">
        <v>380950017.45000005</v>
      </c>
      <c r="K20" s="72">
        <v>379541618.34000003</v>
      </c>
      <c r="L20" s="73">
        <v>380036411.45999998</v>
      </c>
      <c r="M20" s="73">
        <v>380425750.9199999</v>
      </c>
      <c r="N20" s="73">
        <v>380618226.24000001</v>
      </c>
      <c r="O20" s="73">
        <v>380240704.59000003</v>
      </c>
      <c r="P20" s="73"/>
      <c r="Q20" s="7">
        <v>380347409.9459669</v>
      </c>
    </row>
    <row r="21" spans="1:17" x14ac:dyDescent="0.3">
      <c r="A21" s="68" t="s">
        <v>261</v>
      </c>
      <c r="B21" s="15">
        <v>2011</v>
      </c>
      <c r="C21" s="20">
        <v>246873187.59999999</v>
      </c>
      <c r="D21" s="69">
        <v>337224601.59000003</v>
      </c>
      <c r="E21" s="70">
        <v>386054222.04999989</v>
      </c>
      <c r="F21" s="70">
        <v>417417768.86999995</v>
      </c>
      <c r="G21" s="70">
        <v>430737588.41999996</v>
      </c>
      <c r="H21" s="69">
        <v>427707197.69</v>
      </c>
      <c r="I21" s="70">
        <v>430063496.76999986</v>
      </c>
      <c r="J21" s="70">
        <v>427233864.4199999</v>
      </c>
      <c r="K21" s="69">
        <v>426385840.83999997</v>
      </c>
      <c r="L21" s="70">
        <v>427332440.23999995</v>
      </c>
      <c r="M21" s="70">
        <v>432826651.29000002</v>
      </c>
      <c r="N21" s="70">
        <v>432711279.38999999</v>
      </c>
      <c r="O21" s="70"/>
      <c r="P21" s="70"/>
      <c r="Q21" s="20">
        <v>438868948.48647302</v>
      </c>
    </row>
    <row r="22" spans="1:17" x14ac:dyDescent="0.3">
      <c r="A22" s="71" t="s">
        <v>261</v>
      </c>
      <c r="B22" s="6">
        <v>2012</v>
      </c>
      <c r="C22" s="7">
        <v>282434835.2299999</v>
      </c>
      <c r="D22" s="72">
        <v>389094992.72999996</v>
      </c>
      <c r="E22" s="73">
        <v>454690135.82999992</v>
      </c>
      <c r="F22" s="73">
        <v>480436375.42999971</v>
      </c>
      <c r="G22" s="73">
        <v>492245103.46000004</v>
      </c>
      <c r="H22" s="72">
        <v>483500377.07000005</v>
      </c>
      <c r="I22" s="73">
        <v>481488182.26999992</v>
      </c>
      <c r="J22" s="73">
        <v>481413000.66999888</v>
      </c>
      <c r="K22" s="72">
        <v>480803796.50999987</v>
      </c>
      <c r="L22" s="73">
        <v>480400915.80999988</v>
      </c>
      <c r="M22" s="73">
        <v>477580735.12999994</v>
      </c>
      <c r="N22" s="73"/>
      <c r="O22" s="73"/>
      <c r="P22" s="73"/>
      <c r="Q22" s="7">
        <v>478996062.961088</v>
      </c>
    </row>
    <row r="23" spans="1:17" x14ac:dyDescent="0.3">
      <c r="A23" s="68" t="s">
        <v>261</v>
      </c>
      <c r="B23" s="15">
        <v>2013</v>
      </c>
      <c r="C23" s="20">
        <v>297500967.65999997</v>
      </c>
      <c r="D23" s="69">
        <v>404048375.72000003</v>
      </c>
      <c r="E23" s="70">
        <v>462893072.28000003</v>
      </c>
      <c r="F23" s="70">
        <v>487409635.88999987</v>
      </c>
      <c r="G23" s="70">
        <v>483259413.32000005</v>
      </c>
      <c r="H23" s="69">
        <v>479121601.29999995</v>
      </c>
      <c r="I23" s="70">
        <v>480346866.25999999</v>
      </c>
      <c r="J23" s="70">
        <v>478130160.01999986</v>
      </c>
      <c r="K23" s="69">
        <v>476630686.58999968</v>
      </c>
      <c r="L23" s="70">
        <v>476691450.96999878</v>
      </c>
      <c r="M23" s="70"/>
      <c r="N23" s="70"/>
      <c r="O23" s="70"/>
      <c r="P23" s="70"/>
      <c r="Q23" s="20">
        <v>479927474.223176</v>
      </c>
    </row>
    <row r="24" spans="1:17" x14ac:dyDescent="0.3">
      <c r="A24" s="71" t="s">
        <v>261</v>
      </c>
      <c r="B24" s="6">
        <v>2014</v>
      </c>
      <c r="C24" s="7">
        <v>312370515.87</v>
      </c>
      <c r="D24" s="72">
        <v>433293004.02999997</v>
      </c>
      <c r="E24" s="73">
        <v>517691034.93999994</v>
      </c>
      <c r="F24" s="73">
        <v>535301397.52999997</v>
      </c>
      <c r="G24" s="73">
        <v>537374823.03999996</v>
      </c>
      <c r="H24" s="72">
        <v>528589161.80999988</v>
      </c>
      <c r="I24" s="73">
        <v>528413434.89999998</v>
      </c>
      <c r="J24" s="73">
        <v>528632567.15999997</v>
      </c>
      <c r="K24" s="72">
        <v>525637138.31999999</v>
      </c>
      <c r="L24" s="73"/>
      <c r="M24" s="73"/>
      <c r="N24" s="73"/>
      <c r="O24" s="73"/>
      <c r="P24" s="73"/>
      <c r="Q24" s="7">
        <v>531159677.20056909</v>
      </c>
    </row>
    <row r="25" spans="1:17" x14ac:dyDescent="0.3">
      <c r="A25" s="68" t="s">
        <v>261</v>
      </c>
      <c r="B25" s="15">
        <v>2015</v>
      </c>
      <c r="C25" s="20">
        <v>303512367.14999992</v>
      </c>
      <c r="D25" s="69">
        <v>426532145.80999994</v>
      </c>
      <c r="E25" s="70">
        <v>496647334.07999986</v>
      </c>
      <c r="F25" s="70">
        <v>519933790.85999995</v>
      </c>
      <c r="G25" s="70">
        <v>508063671.42999989</v>
      </c>
      <c r="H25" s="69">
        <v>501793754.04999989</v>
      </c>
      <c r="I25" s="70">
        <v>500382683.19999999</v>
      </c>
      <c r="J25" s="70">
        <v>497785997.22000003</v>
      </c>
      <c r="K25" s="69"/>
      <c r="L25" s="70"/>
      <c r="M25" s="70"/>
      <c r="N25" s="70"/>
      <c r="O25" s="70"/>
      <c r="P25" s="70"/>
      <c r="Q25" s="20">
        <v>505456144.64715505</v>
      </c>
    </row>
    <row r="26" spans="1:17" x14ac:dyDescent="0.3">
      <c r="A26" s="71" t="s">
        <v>261</v>
      </c>
      <c r="B26" s="6">
        <v>2016</v>
      </c>
      <c r="C26" s="7">
        <v>315234079.40999991</v>
      </c>
      <c r="D26" s="72">
        <v>426547506.12</v>
      </c>
      <c r="E26" s="73">
        <v>498835793.81999993</v>
      </c>
      <c r="F26" s="73">
        <v>512505066.20999891</v>
      </c>
      <c r="G26" s="73">
        <v>506059179.70999998</v>
      </c>
      <c r="H26" s="72">
        <v>502694285.73999906</v>
      </c>
      <c r="I26" s="73">
        <v>499625199</v>
      </c>
      <c r="J26" s="73"/>
      <c r="K26" s="72"/>
      <c r="L26" s="73"/>
      <c r="M26" s="73"/>
      <c r="N26" s="73"/>
      <c r="O26" s="73"/>
      <c r="P26" s="73"/>
      <c r="Q26" s="7">
        <v>510655843.80757499</v>
      </c>
    </row>
    <row r="27" spans="1:17" x14ac:dyDescent="0.3">
      <c r="A27" s="68" t="s">
        <v>261</v>
      </c>
      <c r="B27" s="15">
        <v>2017</v>
      </c>
      <c r="C27" s="20">
        <v>315864657.30000001</v>
      </c>
      <c r="D27" s="69">
        <v>441726378.59999979</v>
      </c>
      <c r="E27" s="70">
        <v>499931328.50999993</v>
      </c>
      <c r="F27" s="70">
        <v>497850509.23000002</v>
      </c>
      <c r="G27" s="70">
        <v>488096634.64999992</v>
      </c>
      <c r="H27" s="69">
        <v>488911303.45000005</v>
      </c>
      <c r="I27" s="70"/>
      <c r="J27" s="70"/>
      <c r="K27" s="69"/>
      <c r="L27" s="70"/>
      <c r="M27" s="70"/>
      <c r="N27" s="70"/>
      <c r="O27" s="70"/>
      <c r="P27" s="70"/>
      <c r="Q27" s="20">
        <v>512826445.62355083</v>
      </c>
    </row>
    <row r="28" spans="1:17" x14ac:dyDescent="0.3">
      <c r="A28" s="71" t="s">
        <v>261</v>
      </c>
      <c r="B28" s="6">
        <v>2018</v>
      </c>
      <c r="C28" s="7">
        <v>318363548.4799999</v>
      </c>
      <c r="D28" s="72">
        <v>416431119.17999995</v>
      </c>
      <c r="E28" s="73">
        <v>460447811.87</v>
      </c>
      <c r="F28" s="73">
        <v>464262851.07999986</v>
      </c>
      <c r="G28" s="73">
        <v>452633352.27999997</v>
      </c>
      <c r="H28" s="72"/>
      <c r="I28" s="73"/>
      <c r="J28" s="73"/>
      <c r="K28" s="72"/>
      <c r="L28" s="73"/>
      <c r="M28" s="73"/>
      <c r="N28" s="73"/>
      <c r="O28" s="73"/>
      <c r="P28" s="73"/>
      <c r="Q28" s="7">
        <v>501166224.77537602</v>
      </c>
    </row>
    <row r="29" spans="1:17" x14ac:dyDescent="0.3">
      <c r="A29" s="68" t="s">
        <v>261</v>
      </c>
      <c r="B29" s="15">
        <v>2019</v>
      </c>
      <c r="C29" s="20">
        <v>307408656.17999989</v>
      </c>
      <c r="D29" s="69">
        <v>384649307.73000002</v>
      </c>
      <c r="E29" s="70">
        <v>388865364.40999985</v>
      </c>
      <c r="F29" s="70">
        <v>391828127.56999993</v>
      </c>
      <c r="G29" s="70"/>
      <c r="H29" s="69"/>
      <c r="I29" s="70"/>
      <c r="J29" s="70"/>
      <c r="K29" s="69"/>
      <c r="L29" s="70"/>
      <c r="M29" s="70"/>
      <c r="N29" s="70"/>
      <c r="O29" s="70"/>
      <c r="P29" s="70"/>
      <c r="Q29" s="20">
        <v>485164242.88246191</v>
      </c>
    </row>
    <row r="30" spans="1:17" x14ac:dyDescent="0.3">
      <c r="A30" s="71" t="s">
        <v>261</v>
      </c>
      <c r="B30" s="6">
        <v>2020</v>
      </c>
      <c r="C30" s="7">
        <v>224167742.09</v>
      </c>
      <c r="D30" s="72">
        <v>245278750.46999985</v>
      </c>
      <c r="E30" s="73">
        <v>273334664.41999996</v>
      </c>
      <c r="F30" s="73"/>
      <c r="G30" s="73"/>
      <c r="H30" s="72"/>
      <c r="I30" s="73"/>
      <c r="J30" s="73"/>
      <c r="K30" s="72"/>
      <c r="L30" s="73"/>
      <c r="M30" s="73"/>
      <c r="N30" s="73"/>
      <c r="O30" s="73"/>
      <c r="P30" s="73"/>
      <c r="Q30" s="7">
        <v>400452818.56092304</v>
      </c>
    </row>
    <row r="31" spans="1:17" x14ac:dyDescent="0.3">
      <c r="A31" s="68" t="s">
        <v>262</v>
      </c>
      <c r="B31" s="15">
        <v>2021</v>
      </c>
      <c r="C31" s="20">
        <v>192015755.82999989</v>
      </c>
      <c r="D31" s="69">
        <v>226351712.39999989</v>
      </c>
      <c r="E31" s="70"/>
      <c r="F31" s="70"/>
      <c r="G31" s="70"/>
      <c r="H31" s="69"/>
      <c r="I31" s="70"/>
      <c r="J31" s="70"/>
      <c r="K31" s="69"/>
      <c r="L31" s="70"/>
      <c r="M31" s="70"/>
      <c r="N31" s="70"/>
      <c r="O31" s="70"/>
      <c r="P31" s="70"/>
      <c r="Q31" s="20">
        <v>395535597.81685102</v>
      </c>
    </row>
    <row r="32" spans="1:17" x14ac:dyDescent="0.3">
      <c r="A32" s="71" t="s">
        <v>262</v>
      </c>
      <c r="B32" s="6">
        <v>2022</v>
      </c>
      <c r="C32" s="7">
        <v>241121777.87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73"/>
      <c r="Q32" s="7">
        <v>441683192.488244</v>
      </c>
    </row>
  </sheetData>
  <mergeCells count="2">
    <mergeCell ref="C3:P3"/>
    <mergeCell ref="A2:P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2:Q32"/>
  <sheetViews>
    <sheetView workbookViewId="0">
      <selection activeCell="Q37" sqref="Q37"/>
    </sheetView>
  </sheetViews>
  <sheetFormatPr defaultRowHeight="14" x14ac:dyDescent="0.3"/>
  <cols>
    <col min="1" max="1" width="20.4609375" customWidth="1"/>
    <col min="2" max="2" width="11.69140625" bestFit="1" customWidth="1"/>
    <col min="3" max="3" width="12.3046875" customWidth="1"/>
    <col min="4" max="4" width="10.4609375" bestFit="1" customWidth="1"/>
    <col min="5" max="7" width="10.07421875" bestFit="1" customWidth="1"/>
    <col min="8" max="8" width="10.4609375" bestFit="1" customWidth="1"/>
    <col min="9" max="10" width="10.07421875" bestFit="1" customWidth="1"/>
    <col min="11" max="11" width="10.4609375" bestFit="1" customWidth="1"/>
    <col min="12" max="16" width="10.07421875" bestFit="1" customWidth="1"/>
    <col min="17" max="17" width="14.84375" bestFit="1" customWidth="1"/>
  </cols>
  <sheetData>
    <row r="2" spans="1:17" ht="25" customHeight="1" x14ac:dyDescent="0.3">
      <c r="A2" s="106" t="s">
        <v>263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7" x14ac:dyDescent="0.3">
      <c r="C3" s="130" t="s">
        <v>256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2"/>
    </row>
    <row r="4" spans="1:17" x14ac:dyDescent="0.3">
      <c r="A4" s="67" t="s">
        <v>257</v>
      </c>
      <c r="B4" s="67" t="s">
        <v>23</v>
      </c>
      <c r="C4" s="67">
        <v>1</v>
      </c>
      <c r="D4" s="18">
        <v>2</v>
      </c>
      <c r="E4" s="18">
        <v>3</v>
      </c>
      <c r="F4" s="18">
        <v>4</v>
      </c>
      <c r="G4" s="18">
        <v>5</v>
      </c>
      <c r="H4" s="18">
        <v>6</v>
      </c>
      <c r="I4" s="18">
        <v>7</v>
      </c>
      <c r="J4" s="18">
        <v>8</v>
      </c>
      <c r="K4" s="18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7" t="s">
        <v>258</v>
      </c>
    </row>
    <row r="5" spans="1:17" x14ac:dyDescent="0.3">
      <c r="A5" s="68" t="s">
        <v>259</v>
      </c>
      <c r="B5" s="15">
        <v>2009</v>
      </c>
      <c r="C5" s="20">
        <v>270318715.43000001</v>
      </c>
      <c r="D5" s="69">
        <v>325372240.76999992</v>
      </c>
      <c r="E5" s="70">
        <v>326430788.62999982</v>
      </c>
      <c r="F5" s="70">
        <v>327145398.78999788</v>
      </c>
      <c r="G5" s="70">
        <v>327599370.50999993</v>
      </c>
      <c r="H5" s="69">
        <v>327678588.99000001</v>
      </c>
      <c r="I5" s="70">
        <v>328213258.9599998</v>
      </c>
      <c r="J5" s="70">
        <v>328223509.63999903</v>
      </c>
      <c r="K5" s="69">
        <v>328234746.049999</v>
      </c>
      <c r="L5" s="70">
        <v>328268154.37</v>
      </c>
      <c r="M5" s="70">
        <v>328268304.51999998</v>
      </c>
      <c r="N5" s="70">
        <v>328277523.50999999</v>
      </c>
      <c r="O5" s="70">
        <v>328274840.63999999</v>
      </c>
      <c r="P5" s="70">
        <v>328276751.41999996</v>
      </c>
      <c r="Q5" s="20">
        <v>328295587.27403992</v>
      </c>
    </row>
    <row r="6" spans="1:17" x14ac:dyDescent="0.3">
      <c r="A6" s="71" t="s">
        <v>259</v>
      </c>
      <c r="B6" s="6">
        <v>2010</v>
      </c>
      <c r="C6" s="7">
        <v>197885211.72999901</v>
      </c>
      <c r="D6" s="72">
        <v>243544618.33999988</v>
      </c>
      <c r="E6" s="73">
        <v>244407983.79999885</v>
      </c>
      <c r="F6" s="73">
        <v>244947169.35999879</v>
      </c>
      <c r="G6" s="73">
        <v>245065787.709999</v>
      </c>
      <c r="H6" s="72">
        <v>245091410.6199998</v>
      </c>
      <c r="I6" s="73">
        <v>245026949.62999892</v>
      </c>
      <c r="J6" s="73">
        <v>245011313.73999992</v>
      </c>
      <c r="K6" s="72">
        <v>245002187.83999991</v>
      </c>
      <c r="L6" s="73">
        <v>244991713.189998</v>
      </c>
      <c r="M6" s="73">
        <v>244994571.91</v>
      </c>
      <c r="N6" s="73">
        <v>244996975.45999998</v>
      </c>
      <c r="O6" s="73">
        <v>244996154.42000002</v>
      </c>
      <c r="P6" s="73"/>
      <c r="Q6" s="7">
        <v>244952795.2058</v>
      </c>
    </row>
    <row r="7" spans="1:17" x14ac:dyDescent="0.3">
      <c r="A7" s="68" t="s">
        <v>259</v>
      </c>
      <c r="B7" s="15">
        <v>2011</v>
      </c>
      <c r="C7" s="20">
        <v>175602300.09999961</v>
      </c>
      <c r="D7" s="69">
        <v>209473279.9499999</v>
      </c>
      <c r="E7" s="70">
        <v>210092923.41999984</v>
      </c>
      <c r="F7" s="70">
        <v>210550717.17999893</v>
      </c>
      <c r="G7" s="70">
        <v>210695520.30999899</v>
      </c>
      <c r="H7" s="69">
        <v>210764926.0999988</v>
      </c>
      <c r="I7" s="70">
        <v>210790546.45999891</v>
      </c>
      <c r="J7" s="70">
        <v>210800922.34999883</v>
      </c>
      <c r="K7" s="69">
        <v>210811917.35999885</v>
      </c>
      <c r="L7" s="70">
        <v>210806316.93999895</v>
      </c>
      <c r="M7" s="70">
        <v>210782559.19999886</v>
      </c>
      <c r="N7" s="70">
        <v>210780520.38999984</v>
      </c>
      <c r="O7" s="70"/>
      <c r="P7" s="70"/>
      <c r="Q7" s="20">
        <v>210726007.94402999</v>
      </c>
    </row>
    <row r="8" spans="1:17" x14ac:dyDescent="0.3">
      <c r="A8" s="71" t="s">
        <v>259</v>
      </c>
      <c r="B8" s="6">
        <v>2012</v>
      </c>
      <c r="C8" s="7">
        <v>167142554.16999993</v>
      </c>
      <c r="D8" s="72">
        <v>197652178.55999899</v>
      </c>
      <c r="E8" s="73">
        <v>198864899.51999798</v>
      </c>
      <c r="F8" s="73">
        <v>199369184.629998</v>
      </c>
      <c r="G8" s="73">
        <v>199467237.92999798</v>
      </c>
      <c r="H8" s="72">
        <v>199578241.34999698</v>
      </c>
      <c r="I8" s="73">
        <v>199651889.02999789</v>
      </c>
      <c r="J8" s="73">
        <v>199656253.67999899</v>
      </c>
      <c r="K8" s="72">
        <v>199668783.33999902</v>
      </c>
      <c r="L8" s="73">
        <v>199698350.54999799</v>
      </c>
      <c r="M8" s="73">
        <v>199677980.25999892</v>
      </c>
      <c r="N8" s="73"/>
      <c r="O8" s="73"/>
      <c r="P8" s="73"/>
      <c r="Q8" s="7">
        <v>199626398.12051997</v>
      </c>
    </row>
    <row r="9" spans="1:17" x14ac:dyDescent="0.3">
      <c r="A9" s="68" t="s">
        <v>259</v>
      </c>
      <c r="B9" s="15">
        <v>2013</v>
      </c>
      <c r="C9" s="20">
        <v>164043961.41999799</v>
      </c>
      <c r="D9" s="69">
        <v>197517218.66999802</v>
      </c>
      <c r="E9" s="70">
        <v>198855903.67999789</v>
      </c>
      <c r="F9" s="70">
        <v>199326365.0399999</v>
      </c>
      <c r="G9" s="70">
        <v>199485341.66999897</v>
      </c>
      <c r="H9" s="69">
        <v>199583259.22999793</v>
      </c>
      <c r="I9" s="70">
        <v>199547018.53999802</v>
      </c>
      <c r="J9" s="70">
        <v>199582974.12999806</v>
      </c>
      <c r="K9" s="69">
        <v>199593915.68999895</v>
      </c>
      <c r="L9" s="70">
        <v>199588902.99999806</v>
      </c>
      <c r="M9" s="70"/>
      <c r="N9" s="70"/>
      <c r="O9" s="70"/>
      <c r="P9" s="70"/>
      <c r="Q9" s="20">
        <v>199092688.29475802</v>
      </c>
    </row>
    <row r="10" spans="1:17" x14ac:dyDescent="0.3">
      <c r="A10" s="71" t="s">
        <v>259</v>
      </c>
      <c r="B10" s="6">
        <v>2014</v>
      </c>
      <c r="C10" s="7">
        <v>175111593.92999908</v>
      </c>
      <c r="D10" s="72">
        <v>208865695.37999994</v>
      </c>
      <c r="E10" s="73">
        <v>210689330.38</v>
      </c>
      <c r="F10" s="73">
        <v>211301787.96999902</v>
      </c>
      <c r="G10" s="73">
        <v>211559498.34000003</v>
      </c>
      <c r="H10" s="72">
        <v>211780742.89999998</v>
      </c>
      <c r="I10" s="73">
        <v>211812377.38999888</v>
      </c>
      <c r="J10" s="73">
        <v>211780255.21999997</v>
      </c>
      <c r="K10" s="72">
        <v>211808081.42999989</v>
      </c>
      <c r="L10" s="73"/>
      <c r="M10" s="73"/>
      <c r="N10" s="73"/>
      <c r="O10" s="73"/>
      <c r="P10" s="73"/>
      <c r="Q10" s="7">
        <v>211442233.97210199</v>
      </c>
    </row>
    <row r="11" spans="1:17" x14ac:dyDescent="0.3">
      <c r="A11" s="68" t="s">
        <v>259</v>
      </c>
      <c r="B11" s="15">
        <v>2015</v>
      </c>
      <c r="C11" s="20">
        <v>165252582.75999793</v>
      </c>
      <c r="D11" s="69">
        <v>200358153.44999897</v>
      </c>
      <c r="E11" s="70">
        <v>201519517.86999995</v>
      </c>
      <c r="F11" s="70">
        <v>202113327.10999879</v>
      </c>
      <c r="G11" s="70">
        <v>202429427.23999998</v>
      </c>
      <c r="H11" s="69">
        <v>202499296.80999994</v>
      </c>
      <c r="I11" s="70">
        <v>202752083.209999</v>
      </c>
      <c r="J11" s="70">
        <v>202774335.209999</v>
      </c>
      <c r="K11" s="69"/>
      <c r="L11" s="70"/>
      <c r="M11" s="70"/>
      <c r="N11" s="70"/>
      <c r="O11" s="70"/>
      <c r="P11" s="70"/>
      <c r="Q11" s="20">
        <v>201863921.44411907</v>
      </c>
    </row>
    <row r="12" spans="1:17" x14ac:dyDescent="0.3">
      <c r="A12" s="71" t="s">
        <v>259</v>
      </c>
      <c r="B12" s="6">
        <v>2016</v>
      </c>
      <c r="C12" s="7">
        <v>149718584.87999997</v>
      </c>
      <c r="D12" s="72">
        <v>179016443.76000002</v>
      </c>
      <c r="E12" s="73">
        <v>180608624.35999995</v>
      </c>
      <c r="F12" s="73">
        <v>181530598.39999989</v>
      </c>
      <c r="G12" s="73">
        <v>181806905.95000005</v>
      </c>
      <c r="H12" s="72">
        <v>181999035.00999999</v>
      </c>
      <c r="I12" s="73">
        <v>182067728.87</v>
      </c>
      <c r="J12" s="73"/>
      <c r="K12" s="72"/>
      <c r="L12" s="73"/>
      <c r="M12" s="73"/>
      <c r="N12" s="73"/>
      <c r="O12" s="73"/>
      <c r="P12" s="73"/>
      <c r="Q12" s="7">
        <v>180827486.08286101</v>
      </c>
    </row>
    <row r="13" spans="1:17" x14ac:dyDescent="0.3">
      <c r="A13" s="68" t="s">
        <v>259</v>
      </c>
      <c r="B13" s="15">
        <v>2017</v>
      </c>
      <c r="C13" s="20">
        <v>143376570.67999983</v>
      </c>
      <c r="D13" s="69">
        <v>176462518.34999999</v>
      </c>
      <c r="E13" s="70">
        <v>178381470.36999989</v>
      </c>
      <c r="F13" s="70">
        <v>179022130.83999991</v>
      </c>
      <c r="G13" s="70">
        <v>179272595.84999996</v>
      </c>
      <c r="H13" s="69">
        <v>179464729.42000002</v>
      </c>
      <c r="I13" s="70"/>
      <c r="J13" s="70"/>
      <c r="K13" s="69"/>
      <c r="L13" s="70"/>
      <c r="M13" s="70"/>
      <c r="N13" s="70"/>
      <c r="O13" s="70"/>
      <c r="P13" s="70"/>
      <c r="Q13" s="20">
        <v>178375624.16936898</v>
      </c>
    </row>
    <row r="14" spans="1:17" x14ac:dyDescent="0.3">
      <c r="A14" s="71" t="s">
        <v>259</v>
      </c>
      <c r="B14" s="6">
        <v>2018</v>
      </c>
      <c r="C14" s="7">
        <v>153396297.04999682</v>
      </c>
      <c r="D14" s="72">
        <v>186654341.33999896</v>
      </c>
      <c r="E14" s="73">
        <v>188577309.70999905</v>
      </c>
      <c r="F14" s="73">
        <v>189117683.37999898</v>
      </c>
      <c r="G14" s="73">
        <v>189555138.78999898</v>
      </c>
      <c r="H14" s="72"/>
      <c r="I14" s="73"/>
      <c r="J14" s="73"/>
      <c r="K14" s="72"/>
      <c r="L14" s="73"/>
      <c r="M14" s="73"/>
      <c r="N14" s="73"/>
      <c r="O14" s="73"/>
      <c r="P14" s="73"/>
      <c r="Q14" s="7">
        <v>189546345.06197196</v>
      </c>
    </row>
    <row r="15" spans="1:17" x14ac:dyDescent="0.3">
      <c r="A15" s="68" t="s">
        <v>259</v>
      </c>
      <c r="B15" s="15">
        <v>2019</v>
      </c>
      <c r="C15" s="20">
        <v>158093262.97999588</v>
      </c>
      <c r="D15" s="69">
        <v>196128354.07999891</v>
      </c>
      <c r="E15" s="70">
        <v>199045202.18999898</v>
      </c>
      <c r="F15" s="70">
        <v>200597560.0899989</v>
      </c>
      <c r="G15" s="70"/>
      <c r="H15" s="69"/>
      <c r="I15" s="70"/>
      <c r="J15" s="70"/>
      <c r="K15" s="69"/>
      <c r="L15" s="70"/>
      <c r="M15" s="70"/>
      <c r="N15" s="70"/>
      <c r="O15" s="70"/>
      <c r="P15" s="70"/>
      <c r="Q15" s="20">
        <v>201402590.10024899</v>
      </c>
    </row>
    <row r="16" spans="1:17" x14ac:dyDescent="0.3">
      <c r="A16" s="71" t="s">
        <v>259</v>
      </c>
      <c r="B16" s="6">
        <v>2020</v>
      </c>
      <c r="C16" s="7">
        <v>127032011.95999798</v>
      </c>
      <c r="D16" s="72">
        <v>156197637.66999799</v>
      </c>
      <c r="E16" s="73">
        <v>157637761.96999797</v>
      </c>
      <c r="F16" s="73"/>
      <c r="G16" s="73"/>
      <c r="H16" s="72"/>
      <c r="I16" s="73"/>
      <c r="J16" s="73"/>
      <c r="K16" s="72"/>
      <c r="L16" s="73"/>
      <c r="M16" s="73"/>
      <c r="N16" s="73"/>
      <c r="O16" s="73"/>
      <c r="P16" s="73"/>
      <c r="Q16" s="7">
        <v>159593569.41408199</v>
      </c>
    </row>
    <row r="17" spans="1:17" x14ac:dyDescent="0.3">
      <c r="A17" s="68" t="s">
        <v>259</v>
      </c>
      <c r="B17" s="15">
        <v>2021</v>
      </c>
      <c r="C17" s="20">
        <v>150474699.48999903</v>
      </c>
      <c r="D17" s="69">
        <v>200220791.62999788</v>
      </c>
      <c r="E17" s="70"/>
      <c r="F17" s="70"/>
      <c r="G17" s="70"/>
      <c r="H17" s="69"/>
      <c r="I17" s="70"/>
      <c r="J17" s="70"/>
      <c r="K17" s="69"/>
      <c r="L17" s="70"/>
      <c r="M17" s="70"/>
      <c r="N17" s="70"/>
      <c r="O17" s="70"/>
      <c r="P17" s="70"/>
      <c r="Q17" s="20">
        <v>206985324.49622294</v>
      </c>
    </row>
    <row r="18" spans="1:17" x14ac:dyDescent="0.3">
      <c r="A18" s="71" t="s">
        <v>260</v>
      </c>
      <c r="B18" s="6">
        <v>2022</v>
      </c>
      <c r="C18" s="7">
        <v>235350608.25999802</v>
      </c>
      <c r="D18" s="72"/>
      <c r="E18" s="73"/>
      <c r="F18" s="73"/>
      <c r="G18" s="73"/>
      <c r="H18" s="72"/>
      <c r="I18" s="73"/>
      <c r="J18" s="73"/>
      <c r="K18" s="72"/>
      <c r="L18" s="73"/>
      <c r="M18" s="73"/>
      <c r="N18" s="73"/>
      <c r="O18" s="73"/>
      <c r="P18" s="73"/>
      <c r="Q18" s="7">
        <v>309046987.850474</v>
      </c>
    </row>
    <row r="19" spans="1:17" x14ac:dyDescent="0.3">
      <c r="A19" s="68" t="s">
        <v>261</v>
      </c>
      <c r="B19" s="15">
        <v>2009</v>
      </c>
      <c r="C19" s="20">
        <v>344535021.03999972</v>
      </c>
      <c r="D19" s="69">
        <v>337915734.859999</v>
      </c>
      <c r="E19" s="70">
        <v>332481784.65999997</v>
      </c>
      <c r="F19" s="70">
        <v>330664692.79999793</v>
      </c>
      <c r="G19" s="70">
        <v>329920017.54999995</v>
      </c>
      <c r="H19" s="69">
        <v>328763148.88</v>
      </c>
      <c r="I19" s="70">
        <v>328609022.91999984</v>
      </c>
      <c r="J19" s="70">
        <v>328440487.75999904</v>
      </c>
      <c r="K19" s="69">
        <v>328371918.33999896</v>
      </c>
      <c r="L19" s="70">
        <v>328314139.15999997</v>
      </c>
      <c r="M19" s="70">
        <v>328314203.03999996</v>
      </c>
      <c r="N19" s="70">
        <v>328308575.52999997</v>
      </c>
      <c r="O19" s="70">
        <v>328292905.65999997</v>
      </c>
      <c r="P19" s="70">
        <v>328295470.43999994</v>
      </c>
      <c r="Q19" s="20">
        <v>328295587.27403992</v>
      </c>
    </row>
    <row r="20" spans="1:17" x14ac:dyDescent="0.3">
      <c r="A20" s="71" t="s">
        <v>261</v>
      </c>
      <c r="B20" s="6">
        <v>2010</v>
      </c>
      <c r="C20" s="7">
        <v>253769341.94199789</v>
      </c>
      <c r="D20" s="72">
        <v>252495115.39499998</v>
      </c>
      <c r="E20" s="73">
        <v>247608479.35999885</v>
      </c>
      <c r="F20" s="73">
        <v>246372301.07999906</v>
      </c>
      <c r="G20" s="73">
        <v>245528396.91999891</v>
      </c>
      <c r="H20" s="72">
        <v>245368638.58999991</v>
      </c>
      <c r="I20" s="73">
        <v>245099577.4999989</v>
      </c>
      <c r="J20" s="73">
        <v>245040329.99999988</v>
      </c>
      <c r="K20" s="72">
        <v>244992148.04999992</v>
      </c>
      <c r="L20" s="73">
        <v>244960592.86999789</v>
      </c>
      <c r="M20" s="73">
        <v>244959994.0699999</v>
      </c>
      <c r="N20" s="73">
        <v>244955844.61999995</v>
      </c>
      <c r="O20" s="73">
        <v>244951803.57999992</v>
      </c>
      <c r="P20" s="73"/>
      <c r="Q20" s="7">
        <v>244952795.2058</v>
      </c>
    </row>
    <row r="21" spans="1:17" x14ac:dyDescent="0.3">
      <c r="A21" s="68" t="s">
        <v>261</v>
      </c>
      <c r="B21" s="15">
        <v>2011</v>
      </c>
      <c r="C21" s="20">
        <v>221054532.52999973</v>
      </c>
      <c r="D21" s="69">
        <v>216444573.49999988</v>
      </c>
      <c r="E21" s="70">
        <v>212174297.22999987</v>
      </c>
      <c r="F21" s="70">
        <v>211467225.08299899</v>
      </c>
      <c r="G21" s="70">
        <v>211223909.15299892</v>
      </c>
      <c r="H21" s="69">
        <v>211009182.60299891</v>
      </c>
      <c r="I21" s="70">
        <v>210937761.60299894</v>
      </c>
      <c r="J21" s="70">
        <v>210919159.5099988</v>
      </c>
      <c r="K21" s="69">
        <v>210864455.31999883</v>
      </c>
      <c r="L21" s="70">
        <v>210767864.16999891</v>
      </c>
      <c r="M21" s="70">
        <v>210729694.42999884</v>
      </c>
      <c r="N21" s="70">
        <v>210725155.61999986</v>
      </c>
      <c r="O21" s="70"/>
      <c r="P21" s="70"/>
      <c r="Q21" s="20">
        <v>210726007.94402999</v>
      </c>
    </row>
    <row r="22" spans="1:17" x14ac:dyDescent="0.3">
      <c r="A22" s="71" t="s">
        <v>261</v>
      </c>
      <c r="B22" s="6">
        <v>2012</v>
      </c>
      <c r="C22" s="7">
        <v>207701632.59999985</v>
      </c>
      <c r="D22" s="72">
        <v>203059046.359999</v>
      </c>
      <c r="E22" s="73">
        <v>201298586.03099698</v>
      </c>
      <c r="F22" s="73">
        <v>200700666.31299788</v>
      </c>
      <c r="G22" s="73">
        <v>199997668.95799798</v>
      </c>
      <c r="H22" s="72">
        <v>199844844.28299692</v>
      </c>
      <c r="I22" s="73">
        <v>199680613.79999799</v>
      </c>
      <c r="J22" s="73">
        <v>199700309.67999902</v>
      </c>
      <c r="K22" s="72">
        <v>199605235.17999899</v>
      </c>
      <c r="L22" s="73">
        <v>199661286.53999802</v>
      </c>
      <c r="M22" s="73">
        <v>199627982.76999891</v>
      </c>
      <c r="N22" s="73"/>
      <c r="O22" s="73"/>
      <c r="P22" s="73"/>
      <c r="Q22" s="7">
        <v>199626398.12051997</v>
      </c>
    </row>
    <row r="23" spans="1:17" x14ac:dyDescent="0.3">
      <c r="A23" s="68" t="s">
        <v>261</v>
      </c>
      <c r="B23" s="15">
        <v>2013</v>
      </c>
      <c r="C23" s="20">
        <v>202288640.24999994</v>
      </c>
      <c r="D23" s="69">
        <v>202559419.01799795</v>
      </c>
      <c r="E23" s="70">
        <v>201052054.18799797</v>
      </c>
      <c r="F23" s="70">
        <v>200174282.28799978</v>
      </c>
      <c r="G23" s="70">
        <v>199507445.357999</v>
      </c>
      <c r="H23" s="69">
        <v>199470291.08799881</v>
      </c>
      <c r="I23" s="70">
        <v>199322544.02999905</v>
      </c>
      <c r="J23" s="70">
        <v>199262892.60999802</v>
      </c>
      <c r="K23" s="69">
        <v>199265707.23999891</v>
      </c>
      <c r="L23" s="70">
        <v>199101839.24999803</v>
      </c>
      <c r="M23" s="70"/>
      <c r="N23" s="70"/>
      <c r="O23" s="70"/>
      <c r="P23" s="70"/>
      <c r="Q23" s="20">
        <v>199092688.29475802</v>
      </c>
    </row>
    <row r="24" spans="1:17" x14ac:dyDescent="0.3">
      <c r="A24" s="71" t="s">
        <v>261</v>
      </c>
      <c r="B24" s="6">
        <v>2014</v>
      </c>
      <c r="C24" s="7">
        <v>215637802.294999</v>
      </c>
      <c r="D24" s="72">
        <v>214199572.29999995</v>
      </c>
      <c r="E24" s="73">
        <v>213198577.83999902</v>
      </c>
      <c r="F24" s="73">
        <v>212439083.299999</v>
      </c>
      <c r="G24" s="73">
        <v>211918941.92999998</v>
      </c>
      <c r="H24" s="72">
        <v>211574597.1099999</v>
      </c>
      <c r="I24" s="73">
        <v>211480396.1199989</v>
      </c>
      <c r="J24" s="73">
        <v>211453680.05999988</v>
      </c>
      <c r="K24" s="72">
        <v>211457582.20999986</v>
      </c>
      <c r="L24" s="73"/>
      <c r="M24" s="73"/>
      <c r="N24" s="73"/>
      <c r="O24" s="73"/>
      <c r="P24" s="73"/>
      <c r="Q24" s="7">
        <v>211442233.97210199</v>
      </c>
    </row>
    <row r="25" spans="1:17" x14ac:dyDescent="0.3">
      <c r="A25" s="68" t="s">
        <v>261</v>
      </c>
      <c r="B25" s="15">
        <v>2015</v>
      </c>
      <c r="C25" s="20">
        <v>202693623.87000003</v>
      </c>
      <c r="D25" s="69">
        <v>204980694.15499881</v>
      </c>
      <c r="E25" s="70">
        <v>203626156.72799993</v>
      </c>
      <c r="F25" s="70">
        <v>202922988.31799889</v>
      </c>
      <c r="G25" s="70">
        <v>202280760.84999993</v>
      </c>
      <c r="H25" s="69">
        <v>202020585.7299999</v>
      </c>
      <c r="I25" s="70">
        <v>201941917.08999887</v>
      </c>
      <c r="J25" s="70">
        <v>201886197.03999898</v>
      </c>
      <c r="K25" s="69"/>
      <c r="L25" s="70"/>
      <c r="M25" s="70"/>
      <c r="N25" s="70"/>
      <c r="O25" s="70"/>
      <c r="P25" s="70"/>
      <c r="Q25" s="20">
        <v>201863921.44411907</v>
      </c>
    </row>
    <row r="26" spans="1:17" x14ac:dyDescent="0.3">
      <c r="A26" s="71" t="s">
        <v>261</v>
      </c>
      <c r="B26" s="6">
        <v>2016</v>
      </c>
      <c r="C26" s="7">
        <v>183171758.47499996</v>
      </c>
      <c r="D26" s="72">
        <v>183952792.80500004</v>
      </c>
      <c r="E26" s="73">
        <v>182509043.16999996</v>
      </c>
      <c r="F26" s="73">
        <v>181880482.59999999</v>
      </c>
      <c r="G26" s="73">
        <v>181536773.98999992</v>
      </c>
      <c r="H26" s="72">
        <v>181230144.44</v>
      </c>
      <c r="I26" s="73">
        <v>180864098.59</v>
      </c>
      <c r="J26" s="73"/>
      <c r="K26" s="72"/>
      <c r="L26" s="73"/>
      <c r="M26" s="73"/>
      <c r="N26" s="73"/>
      <c r="O26" s="73"/>
      <c r="P26" s="73"/>
      <c r="Q26" s="7">
        <v>180827486.08286101</v>
      </c>
    </row>
    <row r="27" spans="1:17" x14ac:dyDescent="0.3">
      <c r="A27" s="68" t="s">
        <v>261</v>
      </c>
      <c r="B27" s="15">
        <v>2017</v>
      </c>
      <c r="C27" s="20">
        <v>179268717.39499995</v>
      </c>
      <c r="D27" s="69">
        <v>181325677.65000001</v>
      </c>
      <c r="E27" s="70">
        <v>179848415.86499989</v>
      </c>
      <c r="F27" s="70">
        <v>179328917.58499992</v>
      </c>
      <c r="G27" s="70">
        <v>178750974.4749999</v>
      </c>
      <c r="H27" s="69">
        <v>178521564.29499996</v>
      </c>
      <c r="I27" s="70"/>
      <c r="J27" s="70"/>
      <c r="K27" s="69"/>
      <c r="L27" s="70"/>
      <c r="M27" s="70"/>
      <c r="N27" s="70"/>
      <c r="O27" s="70"/>
      <c r="P27" s="70"/>
      <c r="Q27" s="20">
        <v>178375624.16936898</v>
      </c>
    </row>
    <row r="28" spans="1:17" x14ac:dyDescent="0.3">
      <c r="A28" s="71" t="s">
        <v>261</v>
      </c>
      <c r="B28" s="6">
        <v>2018</v>
      </c>
      <c r="C28" s="7">
        <v>191368869.57999888</v>
      </c>
      <c r="D28" s="72">
        <v>192556169.99499899</v>
      </c>
      <c r="E28" s="73">
        <v>190947083.359999</v>
      </c>
      <c r="F28" s="73">
        <v>190139124.84499896</v>
      </c>
      <c r="G28" s="73">
        <v>189785116.38499898</v>
      </c>
      <c r="H28" s="72"/>
      <c r="I28" s="73"/>
      <c r="J28" s="73"/>
      <c r="K28" s="72"/>
      <c r="L28" s="73"/>
      <c r="M28" s="73"/>
      <c r="N28" s="73"/>
      <c r="O28" s="73"/>
      <c r="P28" s="73"/>
      <c r="Q28" s="7">
        <v>189546345.06197196</v>
      </c>
    </row>
    <row r="29" spans="1:17" x14ac:dyDescent="0.3">
      <c r="A29" s="68" t="s">
        <v>261</v>
      </c>
      <c r="B29" s="15">
        <v>2019</v>
      </c>
      <c r="C29" s="20">
        <v>198212844.12999797</v>
      </c>
      <c r="D29" s="69">
        <v>203608626.27999887</v>
      </c>
      <c r="E29" s="70">
        <v>202544393.52999899</v>
      </c>
      <c r="F29" s="70">
        <v>202007325.97999886</v>
      </c>
      <c r="G29" s="70"/>
      <c r="H29" s="69"/>
      <c r="I29" s="70"/>
      <c r="J29" s="70"/>
      <c r="K29" s="69"/>
      <c r="L29" s="70"/>
      <c r="M29" s="70"/>
      <c r="N29" s="70"/>
      <c r="O29" s="70"/>
      <c r="P29" s="70"/>
      <c r="Q29" s="20">
        <v>201402590.10024899</v>
      </c>
    </row>
    <row r="30" spans="1:17" x14ac:dyDescent="0.3">
      <c r="A30" s="71" t="s">
        <v>261</v>
      </c>
      <c r="B30" s="6">
        <v>2020</v>
      </c>
      <c r="C30" s="7">
        <v>154551448.97999793</v>
      </c>
      <c r="D30" s="72">
        <v>160623298.75799796</v>
      </c>
      <c r="E30" s="73">
        <v>159910568.724998</v>
      </c>
      <c r="F30" s="73"/>
      <c r="G30" s="73"/>
      <c r="H30" s="72"/>
      <c r="I30" s="73"/>
      <c r="J30" s="73"/>
      <c r="K30" s="72"/>
      <c r="L30" s="73"/>
      <c r="M30" s="73"/>
      <c r="N30" s="73"/>
      <c r="O30" s="73"/>
      <c r="P30" s="73"/>
      <c r="Q30" s="7">
        <v>159593569.41408199</v>
      </c>
    </row>
    <row r="31" spans="1:17" x14ac:dyDescent="0.3">
      <c r="A31" s="68" t="s">
        <v>262</v>
      </c>
      <c r="B31" s="15">
        <v>2021</v>
      </c>
      <c r="C31" s="20">
        <v>193351754.44499895</v>
      </c>
      <c r="D31" s="69">
        <v>206488157.27499798</v>
      </c>
      <c r="E31" s="70"/>
      <c r="F31" s="70"/>
      <c r="G31" s="70"/>
      <c r="H31" s="69"/>
      <c r="I31" s="70"/>
      <c r="J31" s="70"/>
      <c r="K31" s="69"/>
      <c r="L31" s="70"/>
      <c r="M31" s="70"/>
      <c r="N31" s="70"/>
      <c r="O31" s="70"/>
      <c r="P31" s="70"/>
      <c r="Q31" s="20">
        <v>206985324.49622294</v>
      </c>
    </row>
    <row r="32" spans="1:17" x14ac:dyDescent="0.3">
      <c r="A32" s="71" t="s">
        <v>262</v>
      </c>
      <c r="B32" s="6">
        <v>2022</v>
      </c>
      <c r="C32" s="7">
        <v>303483794.18499774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73"/>
      <c r="Q32" s="7">
        <v>309046987.850474</v>
      </c>
    </row>
  </sheetData>
  <mergeCells count="2">
    <mergeCell ref="A2:P2"/>
    <mergeCell ref="C3:P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2:F47"/>
  <sheetViews>
    <sheetView workbookViewId="0">
      <selection activeCell="H8" sqref="H8"/>
    </sheetView>
  </sheetViews>
  <sheetFormatPr defaultRowHeight="14" x14ac:dyDescent="0.3"/>
  <cols>
    <col min="1" max="4" width="38.69140625" customWidth="1"/>
  </cols>
  <sheetData>
    <row r="2" spans="1:6" ht="25" customHeight="1" x14ac:dyDescent="0.3">
      <c r="A2" s="113" t="s">
        <v>264</v>
      </c>
      <c r="B2" s="114"/>
      <c r="C2" s="114"/>
      <c r="D2" s="115"/>
    </row>
    <row r="3" spans="1:6" ht="20.149999999999999" customHeight="1" x14ac:dyDescent="0.3">
      <c r="A3" s="18" t="s">
        <v>19</v>
      </c>
      <c r="B3" s="18" t="s">
        <v>265</v>
      </c>
      <c r="C3" s="18" t="s">
        <v>266</v>
      </c>
      <c r="D3" s="18" t="s">
        <v>267</v>
      </c>
    </row>
    <row r="4" spans="1:6" ht="15" customHeight="1" x14ac:dyDescent="0.3">
      <c r="A4" s="13">
        <v>2009</v>
      </c>
      <c r="B4" s="10">
        <v>314389110.81732702</v>
      </c>
      <c r="C4" s="10">
        <v>156132068.17060199</v>
      </c>
      <c r="D4" s="10">
        <v>470521178.99803507</v>
      </c>
      <c r="E4" s="84"/>
      <c r="F4" s="1"/>
    </row>
    <row r="5" spans="1:6" ht="15" customHeight="1" x14ac:dyDescent="0.3">
      <c r="A5" s="14">
        <v>2010</v>
      </c>
      <c r="B5" s="12">
        <v>290765175.66859096</v>
      </c>
      <c r="C5" s="12">
        <v>94567459.454345003</v>
      </c>
      <c r="D5" s="12">
        <v>385332635.13273901</v>
      </c>
      <c r="E5" s="84"/>
      <c r="F5" s="1"/>
    </row>
    <row r="6" spans="1:6" ht="15" customHeight="1" x14ac:dyDescent="0.3">
      <c r="A6" s="13">
        <v>2011</v>
      </c>
      <c r="B6" s="10">
        <v>301030229.00434613</v>
      </c>
      <c r="C6" s="10">
        <v>161244719.14853603</v>
      </c>
      <c r="D6" s="10">
        <v>462274948.16278702</v>
      </c>
      <c r="E6" s="84"/>
      <c r="F6" s="1"/>
    </row>
    <row r="7" spans="1:6" ht="15" customHeight="1" x14ac:dyDescent="0.3">
      <c r="A7" s="14">
        <v>2012</v>
      </c>
      <c r="B7" s="12">
        <v>364091865.73504806</v>
      </c>
      <c r="C7" s="12">
        <v>120067624.189017</v>
      </c>
      <c r="D7" s="12">
        <v>484159489.91406703</v>
      </c>
      <c r="E7" s="84"/>
      <c r="F7" s="1"/>
    </row>
    <row r="8" spans="1:6" ht="15" customHeight="1" x14ac:dyDescent="0.3">
      <c r="A8" s="13">
        <v>2013</v>
      </c>
      <c r="B8" s="10">
        <v>355543084.81898582</v>
      </c>
      <c r="C8" s="10">
        <v>134607203.11100498</v>
      </c>
      <c r="D8" s="10">
        <v>490150287.92011601</v>
      </c>
      <c r="E8" s="84"/>
      <c r="F8" s="1"/>
    </row>
    <row r="9" spans="1:6" ht="15" customHeight="1" x14ac:dyDescent="0.3">
      <c r="A9" s="14">
        <v>2014</v>
      </c>
      <c r="B9" s="12">
        <v>395468466.78120196</v>
      </c>
      <c r="C9" s="12">
        <v>144661736.07554102</v>
      </c>
      <c r="D9" s="12">
        <v>540130202.856866</v>
      </c>
      <c r="E9" s="84"/>
      <c r="F9" s="1"/>
    </row>
    <row r="10" spans="1:6" ht="15" customHeight="1" x14ac:dyDescent="0.3">
      <c r="A10" s="13">
        <v>2015</v>
      </c>
      <c r="B10" s="10">
        <v>392142209.13873601</v>
      </c>
      <c r="C10" s="10">
        <v>120067442.75067</v>
      </c>
      <c r="D10" s="10">
        <v>512209651.87950099</v>
      </c>
      <c r="E10" s="84"/>
      <c r="F10" s="1"/>
    </row>
    <row r="11" spans="1:6" ht="15" customHeight="1" x14ac:dyDescent="0.3">
      <c r="A11" s="14">
        <v>2016</v>
      </c>
      <c r="B11" s="12">
        <v>371932928.56717294</v>
      </c>
      <c r="C11" s="12">
        <v>138925686.07136399</v>
      </c>
      <c r="D11" s="12">
        <v>510858614.62853998</v>
      </c>
      <c r="E11" s="84"/>
      <c r="F11" s="1"/>
    </row>
    <row r="12" spans="1:6" ht="15" customHeight="1" x14ac:dyDescent="0.3">
      <c r="A12" s="13">
        <v>2017</v>
      </c>
      <c r="B12" s="10">
        <v>369175502.32168585</v>
      </c>
      <c r="C12" s="10">
        <v>143650943.31188098</v>
      </c>
      <c r="D12" s="10">
        <v>512826445.62355083</v>
      </c>
      <c r="E12" s="84"/>
      <c r="F12" s="1"/>
    </row>
    <row r="13" spans="1:6" ht="15" customHeight="1" x14ac:dyDescent="0.3">
      <c r="A13" s="14">
        <v>2018</v>
      </c>
      <c r="B13" s="12">
        <v>351919820.54951304</v>
      </c>
      <c r="C13" s="12">
        <v>149246404.20585799</v>
      </c>
      <c r="D13" s="12">
        <v>501166224.77537602</v>
      </c>
      <c r="E13" s="84"/>
      <c r="F13" s="1"/>
    </row>
    <row r="14" spans="1:6" ht="15" customHeight="1" x14ac:dyDescent="0.3">
      <c r="A14" s="13">
        <v>2019</v>
      </c>
      <c r="B14" s="10">
        <v>353502069.39796704</v>
      </c>
      <c r="C14" s="10">
        <v>131662173.50449899</v>
      </c>
      <c r="D14" s="10">
        <v>485164242.88246191</v>
      </c>
      <c r="E14" s="84"/>
      <c r="F14" s="1"/>
    </row>
    <row r="15" spans="1:6" ht="15" customHeight="1" x14ac:dyDescent="0.3">
      <c r="A15" s="14">
        <v>2020</v>
      </c>
      <c r="B15" s="12">
        <v>258371360.10871798</v>
      </c>
      <c r="C15" s="12">
        <v>142081458.45219103</v>
      </c>
      <c r="D15" s="12">
        <v>400452818.56092304</v>
      </c>
      <c r="E15" s="84"/>
      <c r="F15" s="1"/>
    </row>
    <row r="16" spans="1:6" ht="15" customHeight="1" x14ac:dyDescent="0.3">
      <c r="A16" s="13">
        <v>2021</v>
      </c>
      <c r="B16" s="10">
        <v>240175215.95709801</v>
      </c>
      <c r="C16" s="10">
        <v>155360381.85983899</v>
      </c>
      <c r="D16" s="10">
        <v>395535597.81685102</v>
      </c>
      <c r="E16" s="84"/>
      <c r="F16" s="1"/>
    </row>
    <row r="17" spans="1:5" x14ac:dyDescent="0.3">
      <c r="A17" s="14">
        <v>2022</v>
      </c>
      <c r="B17" s="12">
        <v>281393289.07439101</v>
      </c>
      <c r="C17" s="12">
        <v>160289903.42372599</v>
      </c>
      <c r="D17" s="12">
        <v>441683192.488244</v>
      </c>
      <c r="E17" s="84"/>
    </row>
    <row r="35" spans="2:3" x14ac:dyDescent="0.3">
      <c r="B35" s="1"/>
      <c r="C35" s="1"/>
    </row>
    <row r="36" spans="2:3" x14ac:dyDescent="0.3">
      <c r="B36" s="1"/>
      <c r="C36" s="1"/>
    </row>
    <row r="37" spans="2:3" x14ac:dyDescent="0.3">
      <c r="B37" s="1"/>
      <c r="C37" s="1"/>
    </row>
    <row r="38" spans="2:3" x14ac:dyDescent="0.3">
      <c r="B38" s="1"/>
      <c r="C38" s="1"/>
    </row>
    <row r="39" spans="2:3" x14ac:dyDescent="0.3">
      <c r="B39" s="1"/>
      <c r="C39" s="1"/>
    </row>
    <row r="40" spans="2:3" x14ac:dyDescent="0.3">
      <c r="B40" s="1"/>
      <c r="C40" s="1"/>
    </row>
    <row r="41" spans="2:3" x14ac:dyDescent="0.3">
      <c r="B41" s="1"/>
      <c r="C41" s="1"/>
    </row>
    <row r="42" spans="2:3" x14ac:dyDescent="0.3">
      <c r="B42" s="1"/>
      <c r="C42" s="1"/>
    </row>
    <row r="43" spans="2:3" x14ac:dyDescent="0.3">
      <c r="B43" s="1"/>
      <c r="C43" s="1"/>
    </row>
    <row r="44" spans="2:3" x14ac:dyDescent="0.3">
      <c r="B44" s="1"/>
      <c r="C44" s="1"/>
    </row>
    <row r="45" spans="2:3" x14ac:dyDescent="0.3">
      <c r="B45" s="1"/>
      <c r="C45" s="1"/>
    </row>
    <row r="46" spans="2:3" x14ac:dyDescent="0.3">
      <c r="B46" s="1"/>
      <c r="C46" s="1"/>
    </row>
    <row r="47" spans="2:3" x14ac:dyDescent="0.3">
      <c r="B47" s="1"/>
      <c r="C47" s="1"/>
    </row>
  </sheetData>
  <mergeCells count="1">
    <mergeCell ref="A2:D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2:G18"/>
  <sheetViews>
    <sheetView workbookViewId="0">
      <selection activeCell="D5" sqref="D5"/>
    </sheetView>
  </sheetViews>
  <sheetFormatPr defaultRowHeight="14" x14ac:dyDescent="0.3"/>
  <cols>
    <col min="1" max="1" width="12.07421875" customWidth="1"/>
    <col min="2" max="7" width="21.84375" customWidth="1"/>
  </cols>
  <sheetData>
    <row r="2" spans="1:7" ht="25" customHeight="1" x14ac:dyDescent="0.3">
      <c r="A2" s="101" t="s">
        <v>268</v>
      </c>
      <c r="B2" s="101"/>
      <c r="C2" s="101"/>
      <c r="D2" s="101"/>
      <c r="E2" s="101"/>
      <c r="F2" s="101"/>
      <c r="G2" s="101"/>
    </row>
    <row r="3" spans="1:7" ht="20.149999999999999" customHeight="1" x14ac:dyDescent="0.3">
      <c r="A3" s="25"/>
      <c r="B3" s="102" t="s">
        <v>269</v>
      </c>
      <c r="C3" s="102"/>
      <c r="D3" s="102" t="s">
        <v>270</v>
      </c>
      <c r="E3" s="102"/>
      <c r="F3" s="102" t="s">
        <v>267</v>
      </c>
      <c r="G3" s="102"/>
    </row>
    <row r="4" spans="1:7" ht="20.149999999999999" customHeight="1" x14ac:dyDescent="0.3">
      <c r="A4" s="18" t="s">
        <v>23</v>
      </c>
      <c r="B4" s="18" t="s">
        <v>46</v>
      </c>
      <c r="C4" s="18" t="s">
        <v>47</v>
      </c>
      <c r="D4" s="18" t="s">
        <v>46</v>
      </c>
      <c r="E4" s="18" t="s">
        <v>47</v>
      </c>
      <c r="F4" s="18" t="s">
        <v>46</v>
      </c>
      <c r="G4" s="18" t="s">
        <v>47</v>
      </c>
    </row>
    <row r="5" spans="1:7" x14ac:dyDescent="0.3">
      <c r="A5" s="13">
        <v>2009</v>
      </c>
      <c r="B5" s="10">
        <v>15601.692048000001</v>
      </c>
      <c r="C5" s="10">
        <v>1876286.9846309999</v>
      </c>
      <c r="D5" s="10">
        <v>320.30794800000001</v>
      </c>
      <c r="E5" s="10">
        <v>1876286.9846309999</v>
      </c>
      <c r="F5" s="10">
        <v>15921.999997999999</v>
      </c>
      <c r="G5" s="10">
        <v>1876286.9846309999</v>
      </c>
    </row>
    <row r="6" spans="1:7" x14ac:dyDescent="0.3">
      <c r="A6" s="14">
        <v>2010</v>
      </c>
      <c r="B6" s="12">
        <v>12869.526460000001</v>
      </c>
      <c r="C6" s="12">
        <v>1750216.2490320003</v>
      </c>
      <c r="D6" s="12">
        <v>272.47353500000003</v>
      </c>
      <c r="E6" s="12">
        <v>1750216.2490320003</v>
      </c>
      <c r="F6" s="12">
        <v>13141.999999</v>
      </c>
      <c r="G6" s="12">
        <v>1750216.2490320003</v>
      </c>
    </row>
    <row r="7" spans="1:7" x14ac:dyDescent="0.3">
      <c r="A7" s="13">
        <v>2011</v>
      </c>
      <c r="B7" s="10">
        <v>12143.8</v>
      </c>
      <c r="C7" s="10">
        <v>1802330.9573410002</v>
      </c>
      <c r="D7" s="10">
        <v>268.20000000000005</v>
      </c>
      <c r="E7" s="10">
        <v>1802330.9573410002</v>
      </c>
      <c r="F7" s="10">
        <v>12412</v>
      </c>
      <c r="G7" s="10">
        <v>1802330.9573410002</v>
      </c>
    </row>
    <row r="8" spans="1:7" x14ac:dyDescent="0.3">
      <c r="A8" s="14">
        <v>2012</v>
      </c>
      <c r="B8" s="12">
        <v>13502.401195</v>
      </c>
      <c r="C8" s="12">
        <v>1869112.60341</v>
      </c>
      <c r="D8" s="12">
        <v>315.59880100000004</v>
      </c>
      <c r="E8" s="12">
        <v>1869112.60341</v>
      </c>
      <c r="F8" s="12">
        <v>13817.999999</v>
      </c>
      <c r="G8" s="12">
        <v>1869112.60341</v>
      </c>
    </row>
    <row r="9" spans="1:7" x14ac:dyDescent="0.3">
      <c r="A9" s="13">
        <v>2013</v>
      </c>
      <c r="B9" s="10">
        <v>12663.035217000001</v>
      </c>
      <c r="C9" s="10">
        <v>1873237.6487279998</v>
      </c>
      <c r="D9" s="10">
        <v>327.89837700000004</v>
      </c>
      <c r="E9" s="10">
        <v>1873237.6487279998</v>
      </c>
      <c r="F9" s="10">
        <v>12990.929437999999</v>
      </c>
      <c r="G9" s="10">
        <v>1873237.6487279998</v>
      </c>
    </row>
    <row r="10" spans="1:7" x14ac:dyDescent="0.3">
      <c r="A10" s="14">
        <v>2014</v>
      </c>
      <c r="B10" s="12">
        <v>13537.186421999999</v>
      </c>
      <c r="C10" s="12">
        <v>1856551.6167759998</v>
      </c>
      <c r="D10" s="12">
        <v>347.01291799999996</v>
      </c>
      <c r="E10" s="12">
        <v>1856551.6167759998</v>
      </c>
      <c r="F10" s="12">
        <v>13884.187214</v>
      </c>
      <c r="G10" s="12">
        <v>1856551.6167759998</v>
      </c>
    </row>
    <row r="11" spans="1:7" x14ac:dyDescent="0.3">
      <c r="A11" s="13">
        <v>2015</v>
      </c>
      <c r="B11" s="10">
        <v>12864.155304999998</v>
      </c>
      <c r="C11" s="10">
        <v>1813256.6278660002</v>
      </c>
      <c r="D11" s="10">
        <v>294.16498799999999</v>
      </c>
      <c r="E11" s="10">
        <v>1813256.6278660002</v>
      </c>
      <c r="F11" s="10">
        <v>13158.310039000002</v>
      </c>
      <c r="G11" s="10">
        <v>1813256.6278660002</v>
      </c>
    </row>
    <row r="12" spans="1:7" x14ac:dyDescent="0.3">
      <c r="A12" s="14">
        <v>2016</v>
      </c>
      <c r="B12" s="12">
        <v>12515.839771999999</v>
      </c>
      <c r="C12" s="12">
        <v>1793366.6890690001</v>
      </c>
      <c r="D12" s="12">
        <v>282.89361000000002</v>
      </c>
      <c r="E12" s="12">
        <v>1793366.6890690001</v>
      </c>
      <c r="F12" s="12">
        <v>12798.752856000001</v>
      </c>
      <c r="G12" s="12">
        <v>1793366.6890690001</v>
      </c>
    </row>
    <row r="13" spans="1:7" x14ac:dyDescent="0.3">
      <c r="A13" s="14">
        <v>2017</v>
      </c>
      <c r="B13" s="12">
        <v>12201.209221999998</v>
      </c>
      <c r="C13" s="12">
        <v>1864224.8000479999</v>
      </c>
      <c r="D13" s="12">
        <v>320.78479300000004</v>
      </c>
      <c r="E13" s="12">
        <v>1864224.8000479999</v>
      </c>
      <c r="F13" s="12">
        <v>12522.032107000003</v>
      </c>
      <c r="G13" s="12">
        <v>1864224.8000479999</v>
      </c>
    </row>
    <row r="14" spans="1:7" x14ac:dyDescent="0.3">
      <c r="A14" s="13">
        <v>2018</v>
      </c>
      <c r="B14" s="10">
        <v>11950.053652999999</v>
      </c>
      <c r="C14" s="10">
        <v>1878686.9372680001</v>
      </c>
      <c r="D14" s="10">
        <v>268.83052199999997</v>
      </c>
      <c r="E14" s="10">
        <v>1878686.9372680001</v>
      </c>
      <c r="F14" s="10">
        <v>12218.899673000002</v>
      </c>
      <c r="G14" s="10">
        <v>1878686.9372680001</v>
      </c>
    </row>
    <row r="15" spans="1:7" x14ac:dyDescent="0.3">
      <c r="A15" s="14">
        <v>2019</v>
      </c>
      <c r="B15" s="12">
        <v>11980.521714</v>
      </c>
      <c r="C15" s="12">
        <v>1948483.8334700004</v>
      </c>
      <c r="D15" s="12">
        <v>250.774689</v>
      </c>
      <c r="E15" s="12">
        <v>1948483.8334700004</v>
      </c>
      <c r="F15" s="12">
        <v>12231.323356999997</v>
      </c>
      <c r="G15" s="12">
        <v>1948483.8334700004</v>
      </c>
    </row>
    <row r="16" spans="1:7" x14ac:dyDescent="0.3">
      <c r="A16" s="13">
        <v>2020</v>
      </c>
      <c r="B16" s="10">
        <v>8332.6201579999997</v>
      </c>
      <c r="C16" s="10">
        <v>2044004.1097829998</v>
      </c>
      <c r="D16" s="10">
        <v>201.03767099999999</v>
      </c>
      <c r="E16" s="10">
        <v>2044004.1097829998</v>
      </c>
      <c r="F16" s="10">
        <v>8533.7154760000012</v>
      </c>
      <c r="G16" s="10">
        <v>2044004.1097829998</v>
      </c>
    </row>
    <row r="17" spans="1:7" x14ac:dyDescent="0.3">
      <c r="A17" s="14">
        <v>2021</v>
      </c>
      <c r="B17" s="12">
        <v>8902.8193260000025</v>
      </c>
      <c r="C17" s="12">
        <v>2109967.7776860003</v>
      </c>
      <c r="D17" s="12">
        <v>216.96730699999995</v>
      </c>
      <c r="E17" s="12">
        <v>2109967.7776860003</v>
      </c>
      <c r="F17" s="12">
        <v>9119.9800550000018</v>
      </c>
      <c r="G17" s="12">
        <v>2109967.7776860003</v>
      </c>
    </row>
    <row r="18" spans="1:7" x14ac:dyDescent="0.3">
      <c r="A18" s="13">
        <v>2022</v>
      </c>
      <c r="B18" s="10">
        <v>10737.926309999999</v>
      </c>
      <c r="C18" s="10">
        <v>2182971.7129000002</v>
      </c>
      <c r="D18" s="10">
        <v>239.98100899999997</v>
      </c>
      <c r="E18" s="10">
        <v>2182971.7129000002</v>
      </c>
      <c r="F18" s="10">
        <v>10977.959115</v>
      </c>
      <c r="G18" s="10">
        <v>2182971.7129000002</v>
      </c>
    </row>
  </sheetData>
  <mergeCells count="4">
    <mergeCell ref="B3:C3"/>
    <mergeCell ref="D3:E3"/>
    <mergeCell ref="F3:G3"/>
    <mergeCell ref="A2:G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2:I48"/>
  <sheetViews>
    <sheetView workbookViewId="0">
      <selection activeCell="E34" sqref="E34"/>
    </sheetView>
  </sheetViews>
  <sheetFormatPr defaultRowHeight="14" x14ac:dyDescent="0.3"/>
  <cols>
    <col min="1" max="7" width="21.765625" customWidth="1"/>
  </cols>
  <sheetData>
    <row r="2" spans="1:9" ht="25" customHeight="1" x14ac:dyDescent="0.3">
      <c r="A2" s="113" t="s">
        <v>271</v>
      </c>
      <c r="B2" s="114"/>
      <c r="C2" s="114"/>
      <c r="D2" s="114"/>
      <c r="E2" s="114"/>
      <c r="F2" s="114"/>
      <c r="G2" s="115"/>
    </row>
    <row r="3" spans="1:9" ht="20.149999999999999" customHeight="1" x14ac:dyDescent="0.3">
      <c r="B3" s="120" t="s">
        <v>265</v>
      </c>
      <c r="C3" s="122"/>
      <c r="D3" s="120" t="s">
        <v>266</v>
      </c>
      <c r="E3" s="122"/>
      <c r="F3" s="120" t="s">
        <v>272</v>
      </c>
      <c r="G3" s="122"/>
    </row>
    <row r="4" spans="1:9" ht="20.149999999999999" customHeight="1" x14ac:dyDescent="0.3">
      <c r="A4" s="18" t="s">
        <v>273</v>
      </c>
      <c r="B4" s="18" t="s">
        <v>274</v>
      </c>
      <c r="C4" s="18" t="s">
        <v>46</v>
      </c>
      <c r="D4" s="18" t="s">
        <v>274</v>
      </c>
      <c r="E4" s="18" t="s">
        <v>46</v>
      </c>
      <c r="F4" s="18" t="s">
        <v>274</v>
      </c>
      <c r="G4" s="18" t="s">
        <v>46</v>
      </c>
    </row>
    <row r="5" spans="1:9" ht="15" customHeight="1" x14ac:dyDescent="0.3">
      <c r="A5" s="13">
        <v>2009</v>
      </c>
      <c r="B5" s="10">
        <v>314389110.81732702</v>
      </c>
      <c r="C5" s="10">
        <v>15601.692048000001</v>
      </c>
      <c r="D5" s="10">
        <v>156132068.17060199</v>
      </c>
      <c r="E5" s="10">
        <v>320.30794799999995</v>
      </c>
      <c r="F5" s="10">
        <v>470521178.99803501</v>
      </c>
      <c r="G5" s="10">
        <v>15921.999998000001</v>
      </c>
      <c r="I5" s="1"/>
    </row>
    <row r="6" spans="1:9" ht="15" customHeight="1" x14ac:dyDescent="0.3">
      <c r="A6" s="14">
        <v>2010</v>
      </c>
      <c r="B6" s="12">
        <v>290765175.66859096</v>
      </c>
      <c r="C6" s="12">
        <v>12869.526460000001</v>
      </c>
      <c r="D6" s="12">
        <v>94567459.454345003</v>
      </c>
      <c r="E6" s="12">
        <v>272.47353500000003</v>
      </c>
      <c r="F6" s="12">
        <v>385332635.13273895</v>
      </c>
      <c r="G6" s="12">
        <v>13141.999999</v>
      </c>
      <c r="I6" s="1"/>
    </row>
    <row r="7" spans="1:9" ht="15" customHeight="1" x14ac:dyDescent="0.3">
      <c r="A7" s="13">
        <v>2011</v>
      </c>
      <c r="B7" s="10">
        <v>301030229.00434607</v>
      </c>
      <c r="C7" s="10">
        <v>12143.8</v>
      </c>
      <c r="D7" s="10">
        <v>161244719.14853603</v>
      </c>
      <c r="E7" s="10">
        <v>268.20000000000005</v>
      </c>
      <c r="F7" s="10">
        <v>462274948.16278702</v>
      </c>
      <c r="G7" s="10">
        <v>12412</v>
      </c>
      <c r="I7" s="1"/>
    </row>
    <row r="8" spans="1:9" ht="15" customHeight="1" x14ac:dyDescent="0.3">
      <c r="A8" s="14">
        <v>2012</v>
      </c>
      <c r="B8" s="12">
        <v>364091865.73504806</v>
      </c>
      <c r="C8" s="12">
        <v>13502.401195</v>
      </c>
      <c r="D8" s="12">
        <v>120067624.18901701</v>
      </c>
      <c r="E8" s="12">
        <v>315.59880100000004</v>
      </c>
      <c r="F8" s="12">
        <v>484159489.91406709</v>
      </c>
      <c r="G8" s="12">
        <v>13817.999998999998</v>
      </c>
      <c r="I8" s="1"/>
    </row>
    <row r="9" spans="1:9" ht="15" customHeight="1" x14ac:dyDescent="0.3">
      <c r="A9" s="13">
        <v>2013</v>
      </c>
      <c r="B9" s="10">
        <v>355543084.81898582</v>
      </c>
      <c r="C9" s="10">
        <v>12663.035216999999</v>
      </c>
      <c r="D9" s="10">
        <v>134607203.11100498</v>
      </c>
      <c r="E9" s="10">
        <v>327.89837700000004</v>
      </c>
      <c r="F9" s="10">
        <v>490150287.92011601</v>
      </c>
      <c r="G9" s="10">
        <v>12990.929438000003</v>
      </c>
      <c r="I9" s="1"/>
    </row>
    <row r="10" spans="1:9" ht="15" customHeight="1" x14ac:dyDescent="0.3">
      <c r="A10" s="14">
        <v>2014</v>
      </c>
      <c r="B10" s="12">
        <v>395468466.78120196</v>
      </c>
      <c r="C10" s="12">
        <v>13537.186421999999</v>
      </c>
      <c r="D10" s="12">
        <v>144661736.07554102</v>
      </c>
      <c r="E10" s="12">
        <v>347.01291799999996</v>
      </c>
      <c r="F10" s="12">
        <v>540130202.856866</v>
      </c>
      <c r="G10" s="12">
        <v>13884.187214000001</v>
      </c>
      <c r="I10" s="1"/>
    </row>
    <row r="11" spans="1:9" ht="15" customHeight="1" x14ac:dyDescent="0.3">
      <c r="A11" s="13">
        <v>2015</v>
      </c>
      <c r="B11" s="10">
        <v>392142209.13873601</v>
      </c>
      <c r="C11" s="10">
        <v>12864.155304999998</v>
      </c>
      <c r="D11" s="10">
        <v>120067442.75067</v>
      </c>
      <c r="E11" s="10">
        <v>294.16498799999999</v>
      </c>
      <c r="F11" s="10">
        <v>512209651.87950099</v>
      </c>
      <c r="G11" s="10">
        <v>13158.310039000004</v>
      </c>
      <c r="I11" s="1"/>
    </row>
    <row r="12" spans="1:9" ht="15" customHeight="1" x14ac:dyDescent="0.3">
      <c r="A12" s="14">
        <v>2016</v>
      </c>
      <c r="B12" s="12">
        <v>371932928.56717294</v>
      </c>
      <c r="C12" s="12">
        <v>12515.839771999998</v>
      </c>
      <c r="D12" s="12">
        <v>138925686.07136399</v>
      </c>
      <c r="E12" s="12">
        <v>282.89360999999997</v>
      </c>
      <c r="F12" s="12">
        <v>510858614.62853998</v>
      </c>
      <c r="G12" s="12">
        <v>12798.752856000001</v>
      </c>
      <c r="I12" s="1"/>
    </row>
    <row r="13" spans="1:9" ht="15" customHeight="1" x14ac:dyDescent="0.3">
      <c r="A13" s="13">
        <v>2017</v>
      </c>
      <c r="B13" s="10">
        <v>369175502.32168585</v>
      </c>
      <c r="C13" s="10">
        <v>12201.209221999998</v>
      </c>
      <c r="D13" s="10">
        <v>143650943.31188101</v>
      </c>
      <c r="E13" s="10">
        <v>320.78479300000004</v>
      </c>
      <c r="F13" s="10">
        <v>512826445.62355083</v>
      </c>
      <c r="G13" s="10">
        <v>12522.032107000003</v>
      </c>
      <c r="I13" s="1"/>
    </row>
    <row r="14" spans="1:9" ht="15" customHeight="1" x14ac:dyDescent="0.3">
      <c r="A14" s="14">
        <v>2018</v>
      </c>
      <c r="B14" s="12">
        <v>351919820.54951304</v>
      </c>
      <c r="C14" s="12">
        <v>11950.053652999999</v>
      </c>
      <c r="D14" s="12">
        <v>149246404.20585799</v>
      </c>
      <c r="E14" s="12">
        <v>268.83052199999997</v>
      </c>
      <c r="F14" s="12">
        <v>501166224.77537602</v>
      </c>
      <c r="G14" s="12">
        <v>12218.899673000002</v>
      </c>
      <c r="I14" s="1"/>
    </row>
    <row r="15" spans="1:9" ht="15" customHeight="1" x14ac:dyDescent="0.3">
      <c r="A15" s="13">
        <v>2019</v>
      </c>
      <c r="B15" s="10">
        <v>353502069.39796698</v>
      </c>
      <c r="C15" s="10">
        <v>11980.521714</v>
      </c>
      <c r="D15" s="10">
        <v>131662173.50449899</v>
      </c>
      <c r="E15" s="10">
        <v>250.774689</v>
      </c>
      <c r="F15" s="10">
        <v>485164242.88246197</v>
      </c>
      <c r="G15" s="10">
        <v>12231.323356999996</v>
      </c>
      <c r="I15" s="1"/>
    </row>
    <row r="16" spans="1:9" ht="15" customHeight="1" x14ac:dyDescent="0.3">
      <c r="A16" s="14">
        <v>2020</v>
      </c>
      <c r="B16" s="12">
        <v>258371360.10871798</v>
      </c>
      <c r="C16" s="12">
        <v>8332.6201579999997</v>
      </c>
      <c r="D16" s="12">
        <v>142081458.452191</v>
      </c>
      <c r="E16" s="12">
        <v>201.03767100000002</v>
      </c>
      <c r="F16" s="12">
        <v>400452818.5609231</v>
      </c>
      <c r="G16" s="12">
        <v>8533.7154760000012</v>
      </c>
      <c r="I16" s="1"/>
    </row>
    <row r="17" spans="1:9" ht="15" customHeight="1" x14ac:dyDescent="0.3">
      <c r="A17" s="13">
        <v>2021</v>
      </c>
      <c r="B17" s="10">
        <v>240175215.95709801</v>
      </c>
      <c r="C17" s="10">
        <v>8902.8193260000025</v>
      </c>
      <c r="D17" s="10">
        <v>155360381.85983896</v>
      </c>
      <c r="E17" s="10">
        <v>216.96730699999995</v>
      </c>
      <c r="F17" s="10">
        <v>395535597.81685096</v>
      </c>
      <c r="G17" s="10">
        <v>9119.9800550000018</v>
      </c>
      <c r="I17" s="1"/>
    </row>
    <row r="18" spans="1:9" x14ac:dyDescent="0.3">
      <c r="A18" s="14">
        <v>2022</v>
      </c>
      <c r="B18" s="12">
        <v>281393289.07439095</v>
      </c>
      <c r="C18" s="12">
        <v>10737.926309999999</v>
      </c>
      <c r="D18" s="12">
        <v>160289903.42372596</v>
      </c>
      <c r="E18" s="12">
        <v>239.98100899999997</v>
      </c>
      <c r="F18" s="12">
        <v>441683192.488244</v>
      </c>
      <c r="G18" s="12">
        <v>10977.959115</v>
      </c>
    </row>
    <row r="36" spans="2:5" x14ac:dyDescent="0.3">
      <c r="B36" s="1"/>
      <c r="C36" s="1"/>
      <c r="D36" s="1"/>
      <c r="E36" s="1"/>
    </row>
    <row r="37" spans="2:5" x14ac:dyDescent="0.3">
      <c r="B37" s="1"/>
      <c r="C37" s="1"/>
      <c r="D37" s="1"/>
      <c r="E37" s="1"/>
    </row>
    <row r="38" spans="2:5" x14ac:dyDescent="0.3">
      <c r="B38" s="1"/>
      <c r="C38" s="1"/>
      <c r="D38" s="1"/>
      <c r="E38" s="1"/>
    </row>
    <row r="39" spans="2:5" x14ac:dyDescent="0.3">
      <c r="B39" s="1"/>
      <c r="C39" s="1"/>
      <c r="D39" s="1"/>
      <c r="E39" s="1"/>
    </row>
    <row r="40" spans="2:5" x14ac:dyDescent="0.3">
      <c r="B40" s="1"/>
      <c r="C40" s="1"/>
      <c r="D40" s="1"/>
      <c r="E40" s="1"/>
    </row>
    <row r="41" spans="2:5" x14ac:dyDescent="0.3">
      <c r="B41" s="1"/>
      <c r="C41" s="1"/>
      <c r="D41" s="1"/>
      <c r="E41" s="1"/>
    </row>
    <row r="42" spans="2:5" x14ac:dyDescent="0.3">
      <c r="B42" s="1"/>
      <c r="C42" s="1"/>
      <c r="D42" s="1"/>
      <c r="E42" s="1"/>
    </row>
    <row r="43" spans="2:5" x14ac:dyDescent="0.3">
      <c r="B43" s="1"/>
      <c r="C43" s="1"/>
      <c r="D43" s="1"/>
      <c r="E43" s="1"/>
    </row>
    <row r="44" spans="2:5" x14ac:dyDescent="0.3">
      <c r="B44" s="1"/>
      <c r="C44" s="1"/>
      <c r="D44" s="1"/>
      <c r="E44" s="1"/>
    </row>
    <row r="45" spans="2:5" x14ac:dyDescent="0.3">
      <c r="B45" s="1"/>
      <c r="C45" s="1"/>
      <c r="D45" s="1"/>
      <c r="E45" s="1"/>
    </row>
    <row r="46" spans="2:5" x14ac:dyDescent="0.3">
      <c r="B46" s="1"/>
      <c r="C46" s="1"/>
      <c r="D46" s="1"/>
      <c r="E46" s="1"/>
    </row>
    <row r="47" spans="2:5" x14ac:dyDescent="0.3">
      <c r="B47" s="1"/>
      <c r="C47" s="1"/>
      <c r="D47" s="1"/>
      <c r="E47" s="1"/>
    </row>
    <row r="48" spans="2:5" x14ac:dyDescent="0.3">
      <c r="B48" s="1"/>
      <c r="C48" s="1"/>
      <c r="D48" s="1"/>
      <c r="E48" s="1"/>
    </row>
  </sheetData>
  <mergeCells count="4">
    <mergeCell ref="B3:C3"/>
    <mergeCell ref="D3:E3"/>
    <mergeCell ref="F3:G3"/>
    <mergeCell ref="A2:G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2:M59"/>
  <sheetViews>
    <sheetView zoomScaleNormal="100" workbookViewId="0">
      <selection activeCell="G26" sqref="G26"/>
    </sheetView>
  </sheetViews>
  <sheetFormatPr defaultRowHeight="14" x14ac:dyDescent="0.3"/>
  <cols>
    <col min="1" max="1" width="21.3046875" customWidth="1"/>
    <col min="2" max="5" width="25.4609375" customWidth="1"/>
  </cols>
  <sheetData>
    <row r="2" spans="1:13" ht="25" customHeight="1" x14ac:dyDescent="0.3">
      <c r="A2" s="101" t="s">
        <v>29</v>
      </c>
      <c r="B2" s="101"/>
      <c r="C2" s="101"/>
      <c r="D2" s="101"/>
      <c r="E2" s="101"/>
    </row>
    <row r="3" spans="1:13" ht="20.149999999999999" customHeight="1" x14ac:dyDescent="0.3">
      <c r="A3" s="18" t="s">
        <v>23</v>
      </c>
      <c r="B3" s="18" t="s">
        <v>30</v>
      </c>
      <c r="C3" s="18" t="s">
        <v>20</v>
      </c>
      <c r="D3" s="18" t="s">
        <v>21</v>
      </c>
      <c r="E3" s="18" t="s">
        <v>25</v>
      </c>
    </row>
    <row r="4" spans="1:13" ht="15" customHeight="1" x14ac:dyDescent="0.3">
      <c r="A4" s="13">
        <v>2009</v>
      </c>
      <c r="B4" s="10" t="s">
        <v>31</v>
      </c>
      <c r="C4" s="10">
        <v>476164.15854899993</v>
      </c>
      <c r="D4" s="10">
        <v>234801933.81803104</v>
      </c>
      <c r="E4" s="10">
        <v>493.11131382407194</v>
      </c>
      <c r="H4" s="1"/>
      <c r="K4" s="1"/>
      <c r="L4" s="1"/>
      <c r="M4" s="1"/>
    </row>
    <row r="5" spans="1:13" x14ac:dyDescent="0.3">
      <c r="A5" s="14"/>
      <c r="B5" s="12" t="s">
        <v>32</v>
      </c>
      <c r="C5" s="12">
        <v>475261.05066500005</v>
      </c>
      <c r="D5" s="12">
        <v>233247767.02105796</v>
      </c>
      <c r="E5" s="12">
        <v>490.77820851233326</v>
      </c>
      <c r="H5" s="1"/>
      <c r="K5" s="1"/>
      <c r="L5" s="1"/>
      <c r="M5" s="1"/>
    </row>
    <row r="6" spans="1:13" x14ac:dyDescent="0.3">
      <c r="A6" s="13"/>
      <c r="B6" s="10" t="s">
        <v>33</v>
      </c>
      <c r="C6" s="10">
        <v>468452.34696999996</v>
      </c>
      <c r="D6" s="10">
        <v>229527858.19271302</v>
      </c>
      <c r="E6" s="10">
        <v>489.97055875015644</v>
      </c>
      <c r="H6" s="1"/>
      <c r="K6" s="1"/>
      <c r="L6" s="1"/>
      <c r="M6" s="1"/>
    </row>
    <row r="7" spans="1:13" x14ac:dyDescent="0.3">
      <c r="A7" s="14"/>
      <c r="B7" s="12" t="s">
        <v>34</v>
      </c>
      <c r="C7" s="12">
        <v>457562.698447</v>
      </c>
      <c r="D7" s="12">
        <v>228053320.38062003</v>
      </c>
      <c r="E7" s="12">
        <v>498.4088981786519</v>
      </c>
      <c r="H7" s="1"/>
      <c r="K7" s="1"/>
      <c r="L7" s="1"/>
      <c r="M7" s="1"/>
    </row>
    <row r="8" spans="1:13" x14ac:dyDescent="0.3">
      <c r="A8" s="13">
        <v>2010</v>
      </c>
      <c r="B8" s="10" t="s">
        <v>31</v>
      </c>
      <c r="C8" s="10">
        <v>441525.61892200005</v>
      </c>
      <c r="D8" s="10">
        <v>220139455.40770692</v>
      </c>
      <c r="E8" s="10">
        <v>498.58818146313899</v>
      </c>
      <c r="H8" s="1"/>
      <c r="K8" s="1"/>
      <c r="L8" s="1"/>
      <c r="M8" s="1"/>
    </row>
    <row r="9" spans="1:13" x14ac:dyDescent="0.3">
      <c r="A9" s="14"/>
      <c r="B9" s="12" t="s">
        <v>32</v>
      </c>
      <c r="C9" s="12">
        <v>436583.81997000001</v>
      </c>
      <c r="D9" s="12">
        <v>219853519.56585002</v>
      </c>
      <c r="E9" s="12">
        <v>503.57688377218682</v>
      </c>
      <c r="H9" s="1"/>
      <c r="K9" s="1"/>
      <c r="L9" s="1"/>
      <c r="M9" s="1"/>
    </row>
    <row r="10" spans="1:13" x14ac:dyDescent="0.3">
      <c r="A10" s="13"/>
      <c r="B10" s="10" t="s">
        <v>33</v>
      </c>
      <c r="C10" s="10">
        <v>434043.06923199998</v>
      </c>
      <c r="D10" s="10">
        <v>222407938.20994702</v>
      </c>
      <c r="E10" s="10">
        <v>512.40983666316288</v>
      </c>
      <c r="H10" s="1"/>
      <c r="K10" s="1"/>
      <c r="L10" s="1"/>
      <c r="M10" s="1"/>
    </row>
    <row r="11" spans="1:13" x14ac:dyDescent="0.3">
      <c r="A11" s="14"/>
      <c r="B11" s="12" t="s">
        <v>34</v>
      </c>
      <c r="C11" s="12">
        <v>439300.65090800001</v>
      </c>
      <c r="D11" s="12">
        <v>221928323.82239801</v>
      </c>
      <c r="E11" s="12">
        <v>505.1855110246014</v>
      </c>
      <c r="H11" s="1"/>
      <c r="K11" s="1"/>
      <c r="L11" s="1"/>
      <c r="M11" s="1"/>
    </row>
    <row r="12" spans="1:13" x14ac:dyDescent="0.3">
      <c r="A12" s="13">
        <v>2011</v>
      </c>
      <c r="B12" s="10" t="s">
        <v>31</v>
      </c>
      <c r="C12" s="10">
        <v>433836.75656699995</v>
      </c>
      <c r="D12" s="10">
        <v>218282723.50626698</v>
      </c>
      <c r="E12" s="10">
        <v>503.14483547582097</v>
      </c>
      <c r="H12" s="1"/>
      <c r="K12" s="1"/>
      <c r="L12" s="1"/>
      <c r="M12" s="1"/>
    </row>
    <row r="13" spans="1:13" x14ac:dyDescent="0.3">
      <c r="A13" s="14"/>
      <c r="B13" s="12" t="s">
        <v>32</v>
      </c>
      <c r="C13" s="12">
        <v>446307.22764399997</v>
      </c>
      <c r="D13" s="12">
        <v>220197313.95466197</v>
      </c>
      <c r="E13" s="12">
        <v>493.3760878510887</v>
      </c>
      <c r="H13" s="1"/>
      <c r="K13" s="1"/>
      <c r="L13" s="1"/>
      <c r="M13" s="1"/>
    </row>
    <row r="14" spans="1:13" x14ac:dyDescent="0.3">
      <c r="A14" s="13"/>
      <c r="B14" s="10" t="s">
        <v>33</v>
      </c>
      <c r="C14" s="10">
        <v>458316.49714100006</v>
      </c>
      <c r="D14" s="10">
        <v>221941253.64144504</v>
      </c>
      <c r="E14" s="10">
        <v>484.25325081232086</v>
      </c>
      <c r="H14" s="1"/>
      <c r="K14" s="1"/>
      <c r="L14" s="1"/>
      <c r="M14" s="1"/>
    </row>
    <row r="15" spans="1:13" x14ac:dyDescent="0.3">
      <c r="A15" s="14"/>
      <c r="B15" s="12" t="s">
        <v>34</v>
      </c>
      <c r="C15" s="12">
        <v>465276.535989</v>
      </c>
      <c r="D15" s="12">
        <v>222097219.22951502</v>
      </c>
      <c r="E15" s="12">
        <v>477.34455114402289</v>
      </c>
      <c r="H15" s="1"/>
      <c r="K15" s="1"/>
      <c r="L15" s="1"/>
      <c r="M15" s="1"/>
    </row>
    <row r="16" spans="1:13" x14ac:dyDescent="0.3">
      <c r="A16" s="13">
        <v>2012</v>
      </c>
      <c r="B16" s="10" t="s">
        <v>31</v>
      </c>
      <c r="C16" s="10">
        <v>463544.96558400005</v>
      </c>
      <c r="D16" s="10">
        <v>216409971.480459</v>
      </c>
      <c r="E16" s="10">
        <v>466.85863842316468</v>
      </c>
      <c r="H16" s="1"/>
      <c r="K16" s="1"/>
      <c r="L16" s="1"/>
      <c r="M16" s="1"/>
    </row>
    <row r="17" spans="1:13" x14ac:dyDescent="0.3">
      <c r="A17" s="14"/>
      <c r="B17" s="12" t="s">
        <v>32</v>
      </c>
      <c r="C17" s="12">
        <v>464808.652198</v>
      </c>
      <c r="D17" s="12">
        <v>213918801.23869401</v>
      </c>
      <c r="E17" s="12">
        <v>460.22981764024587</v>
      </c>
      <c r="H17" s="1"/>
      <c r="K17" s="1"/>
      <c r="L17" s="1"/>
      <c r="M17" s="1"/>
    </row>
    <row r="18" spans="1:13" x14ac:dyDescent="0.3">
      <c r="A18" s="13"/>
      <c r="B18" s="10" t="s">
        <v>33</v>
      </c>
      <c r="C18" s="10">
        <v>470764.8828560001</v>
      </c>
      <c r="D18" s="10">
        <v>212858577.19432795</v>
      </c>
      <c r="E18" s="10">
        <v>452.15474846588802</v>
      </c>
      <c r="H18" s="1"/>
      <c r="K18" s="1"/>
      <c r="L18" s="1"/>
      <c r="M18" s="1"/>
    </row>
    <row r="19" spans="1:13" x14ac:dyDescent="0.3">
      <c r="A19" s="14"/>
      <c r="B19" s="12" t="s">
        <v>34</v>
      </c>
      <c r="C19" s="12">
        <v>471465.13277199998</v>
      </c>
      <c r="D19" s="12">
        <v>209133941.46397799</v>
      </c>
      <c r="E19" s="12">
        <v>443.58304978857245</v>
      </c>
      <c r="H19" s="1"/>
      <c r="K19" s="1"/>
      <c r="L19" s="1"/>
      <c r="M19" s="1"/>
    </row>
    <row r="20" spans="1:13" x14ac:dyDescent="0.3">
      <c r="A20" s="13">
        <v>2013</v>
      </c>
      <c r="B20" s="10" t="s">
        <v>31</v>
      </c>
      <c r="C20" s="10">
        <v>462158.79836499994</v>
      </c>
      <c r="D20" s="10">
        <v>203344067.656001</v>
      </c>
      <c r="E20" s="10">
        <v>439.98744235829872</v>
      </c>
      <c r="H20" s="1"/>
      <c r="K20" s="1"/>
      <c r="L20" s="1"/>
      <c r="M20" s="1"/>
    </row>
    <row r="21" spans="1:13" x14ac:dyDescent="0.3">
      <c r="A21" s="14"/>
      <c r="B21" s="12" t="s">
        <v>32</v>
      </c>
      <c r="C21" s="12">
        <v>467890.09750800004</v>
      </c>
      <c r="D21" s="12">
        <v>201611307.87938499</v>
      </c>
      <c r="E21" s="12">
        <v>430.89458176861251</v>
      </c>
      <c r="H21" s="1"/>
      <c r="K21" s="1"/>
      <c r="L21" s="1"/>
      <c r="M21" s="1"/>
    </row>
    <row r="22" spans="1:13" x14ac:dyDescent="0.3">
      <c r="A22" s="13"/>
      <c r="B22" s="10" t="s">
        <v>33</v>
      </c>
      <c r="C22" s="10">
        <v>472647.56271900004</v>
      </c>
      <c r="D22" s="10">
        <v>202670272.75146401</v>
      </c>
      <c r="E22" s="10">
        <v>428.79787972577827</v>
      </c>
      <c r="H22" s="1"/>
      <c r="K22" s="1"/>
      <c r="L22" s="1"/>
      <c r="M22" s="1"/>
    </row>
    <row r="23" spans="1:13" x14ac:dyDescent="0.3">
      <c r="A23" s="14"/>
      <c r="B23" s="12" t="s">
        <v>34</v>
      </c>
      <c r="C23" s="12">
        <v>472049.700136</v>
      </c>
      <c r="D23" s="12">
        <v>202089759.73225403</v>
      </c>
      <c r="E23" s="12">
        <v>428.11119183855197</v>
      </c>
      <c r="H23" s="1"/>
      <c r="K23" s="1"/>
      <c r="L23" s="1"/>
      <c r="M23" s="1"/>
    </row>
    <row r="24" spans="1:13" x14ac:dyDescent="0.3">
      <c r="A24" s="13">
        <v>2014</v>
      </c>
      <c r="B24" s="10" t="s">
        <v>31</v>
      </c>
      <c r="C24" s="10">
        <v>462986.83152899996</v>
      </c>
      <c r="D24" s="10">
        <v>198961412.39900401</v>
      </c>
      <c r="E24" s="10">
        <v>429.7344953460987</v>
      </c>
      <c r="H24" s="1"/>
      <c r="K24" s="1"/>
      <c r="L24" s="1"/>
      <c r="M24" s="1"/>
    </row>
    <row r="25" spans="1:13" x14ac:dyDescent="0.3">
      <c r="A25" s="14"/>
      <c r="B25" s="12" t="s">
        <v>32</v>
      </c>
      <c r="C25" s="12">
        <v>465934.19108600001</v>
      </c>
      <c r="D25" s="12">
        <v>203524775.89815599</v>
      </c>
      <c r="E25" s="12">
        <v>436.81013282966029</v>
      </c>
      <c r="H25" s="1"/>
      <c r="K25" s="1"/>
      <c r="L25" s="1"/>
      <c r="M25" s="1"/>
    </row>
    <row r="26" spans="1:13" x14ac:dyDescent="0.3">
      <c r="A26" s="13"/>
      <c r="B26" s="10" t="s">
        <v>33</v>
      </c>
      <c r="C26" s="10">
        <v>466932.96088599996</v>
      </c>
      <c r="D26" s="10">
        <v>209836650.527446</v>
      </c>
      <c r="E26" s="10">
        <v>449.393527775986</v>
      </c>
      <c r="H26" s="1"/>
      <c r="K26" s="1"/>
      <c r="L26" s="1"/>
      <c r="M26" s="1"/>
    </row>
    <row r="27" spans="1:13" x14ac:dyDescent="0.3">
      <c r="A27" s="14"/>
      <c r="B27" s="12" t="s">
        <v>34</v>
      </c>
      <c r="C27" s="12">
        <v>462253.01327499998</v>
      </c>
      <c r="D27" s="12">
        <v>212007374.271878</v>
      </c>
      <c r="E27" s="12">
        <v>458.63924773542197</v>
      </c>
      <c r="H27" s="1"/>
      <c r="K27" s="1"/>
      <c r="L27" s="1"/>
      <c r="M27" s="1"/>
    </row>
    <row r="28" spans="1:13" x14ac:dyDescent="0.3">
      <c r="A28" s="13">
        <v>2015</v>
      </c>
      <c r="B28" s="10" t="s">
        <v>31</v>
      </c>
      <c r="C28" s="10">
        <v>455336.43567600002</v>
      </c>
      <c r="D28" s="10">
        <v>211504724.79482701</v>
      </c>
      <c r="E28" s="10">
        <v>464.50208729908377</v>
      </c>
      <c r="H28" s="1"/>
      <c r="K28" s="1"/>
      <c r="L28" s="1"/>
      <c r="M28" s="1"/>
    </row>
    <row r="29" spans="1:13" x14ac:dyDescent="0.3">
      <c r="A29" s="14"/>
      <c r="B29" s="12" t="s">
        <v>32</v>
      </c>
      <c r="C29" s="12">
        <v>453048.27409199998</v>
      </c>
      <c r="D29" s="12">
        <v>218316580.52789599</v>
      </c>
      <c r="E29" s="12">
        <v>481.883704259654</v>
      </c>
      <c r="H29" s="1"/>
      <c r="K29" s="1"/>
      <c r="L29" s="1"/>
      <c r="M29" s="1"/>
    </row>
    <row r="30" spans="1:13" x14ac:dyDescent="0.3">
      <c r="A30" s="13"/>
      <c r="B30" s="10" t="s">
        <v>33</v>
      </c>
      <c r="C30" s="10">
        <v>455725.09845699999</v>
      </c>
      <c r="D30" s="10">
        <v>227295740.03843707</v>
      </c>
      <c r="E30" s="10">
        <v>498.75624758877217</v>
      </c>
      <c r="H30" s="1"/>
      <c r="K30" s="1"/>
      <c r="L30" s="1"/>
      <c r="M30" s="1"/>
    </row>
    <row r="31" spans="1:13" x14ac:dyDescent="0.3">
      <c r="A31" s="14"/>
      <c r="B31" s="12" t="s">
        <v>34</v>
      </c>
      <c r="C31" s="12">
        <v>450721.33964099997</v>
      </c>
      <c r="D31" s="12">
        <v>237106658.99622494</v>
      </c>
      <c r="E31" s="12">
        <v>526.0604239086631</v>
      </c>
      <c r="H31" s="1"/>
      <c r="K31" s="1"/>
      <c r="L31" s="1"/>
      <c r="M31" s="1"/>
    </row>
    <row r="32" spans="1:13" x14ac:dyDescent="0.3">
      <c r="A32" s="13">
        <v>2016</v>
      </c>
      <c r="B32" s="10" t="s">
        <v>31</v>
      </c>
      <c r="C32" s="10">
        <v>443072.01974099997</v>
      </c>
      <c r="D32" s="10">
        <v>244156363.894328</v>
      </c>
      <c r="E32" s="10">
        <v>551.05344733131847</v>
      </c>
      <c r="H32" s="1"/>
      <c r="K32" s="1"/>
      <c r="L32" s="1"/>
      <c r="M32" s="1"/>
    </row>
    <row r="33" spans="1:13" x14ac:dyDescent="0.3">
      <c r="A33" s="14"/>
      <c r="B33" s="12" t="s">
        <v>32</v>
      </c>
      <c r="C33" s="12">
        <v>441329.86236599996</v>
      </c>
      <c r="D33" s="12">
        <v>257984736.13252604</v>
      </c>
      <c r="E33" s="12">
        <v>584.56215663597288</v>
      </c>
      <c r="H33" s="1"/>
      <c r="K33" s="1"/>
      <c r="L33" s="1"/>
      <c r="M33" s="1"/>
    </row>
    <row r="34" spans="1:13" x14ac:dyDescent="0.3">
      <c r="A34" s="13"/>
      <c r="B34" s="10" t="s">
        <v>33</v>
      </c>
      <c r="C34" s="10">
        <v>451057.39994499995</v>
      </c>
      <c r="D34" s="10">
        <v>278113280.05358899</v>
      </c>
      <c r="E34" s="10">
        <v>616.58068371675301</v>
      </c>
      <c r="H34" s="1"/>
      <c r="K34" s="1"/>
      <c r="L34" s="1"/>
      <c r="M34" s="1"/>
    </row>
    <row r="35" spans="1:13" x14ac:dyDescent="0.3">
      <c r="A35" s="14"/>
      <c r="B35" s="12" t="s">
        <v>34</v>
      </c>
      <c r="C35" s="12">
        <v>459580.11701699998</v>
      </c>
      <c r="D35" s="12">
        <v>296050547.28141999</v>
      </c>
      <c r="E35" s="12">
        <v>644.17614322176826</v>
      </c>
      <c r="H35" s="1"/>
      <c r="K35" s="1"/>
      <c r="L35" s="1"/>
      <c r="M35" s="1"/>
    </row>
    <row r="36" spans="1:13" x14ac:dyDescent="0.3">
      <c r="A36" s="13">
        <v>2017</v>
      </c>
      <c r="B36" s="10" t="s">
        <v>31</v>
      </c>
      <c r="C36" s="10">
        <v>457869.44560199999</v>
      </c>
      <c r="D36" s="10">
        <v>302437312.43649</v>
      </c>
      <c r="E36" s="10">
        <v>660.53176367523258</v>
      </c>
      <c r="H36" s="1"/>
      <c r="K36" s="1"/>
      <c r="L36" s="1"/>
      <c r="M36" s="1"/>
    </row>
    <row r="37" spans="1:13" x14ac:dyDescent="0.3">
      <c r="A37" s="14"/>
      <c r="B37" s="12" t="s">
        <v>32</v>
      </c>
      <c r="C37" s="12">
        <v>465482.21093699994</v>
      </c>
      <c r="D37" s="12">
        <v>318370227.04825902</v>
      </c>
      <c r="E37" s="12">
        <v>683.95788188637869</v>
      </c>
      <c r="H37" s="1"/>
      <c r="K37" s="1"/>
      <c r="L37" s="1"/>
      <c r="M37" s="1"/>
    </row>
    <row r="38" spans="1:13" x14ac:dyDescent="0.3">
      <c r="A38" s="13"/>
      <c r="B38" s="10" t="s">
        <v>33</v>
      </c>
      <c r="C38" s="10">
        <v>471456.79661600001</v>
      </c>
      <c r="D38" s="10">
        <v>330467109.73935002</v>
      </c>
      <c r="E38" s="10">
        <v>700.94887190376937</v>
      </c>
      <c r="H38" s="1"/>
      <c r="K38" s="1"/>
      <c r="L38" s="1"/>
      <c r="M38" s="1"/>
    </row>
    <row r="39" spans="1:13" x14ac:dyDescent="0.3">
      <c r="A39" s="14"/>
      <c r="B39" s="12" t="s">
        <v>34</v>
      </c>
      <c r="C39" s="12">
        <v>471155.42689300008</v>
      </c>
      <c r="D39" s="12">
        <v>334678011.53634703</v>
      </c>
      <c r="E39" s="12">
        <v>710.33462087735381</v>
      </c>
      <c r="H39" s="1"/>
      <c r="K39" s="1"/>
      <c r="L39" s="1"/>
      <c r="M39" s="1"/>
    </row>
    <row r="40" spans="1:13" x14ac:dyDescent="0.3">
      <c r="A40" s="13">
        <v>2018</v>
      </c>
      <c r="B40" s="10" t="s">
        <v>31</v>
      </c>
      <c r="C40" s="10">
        <v>463502.11779699993</v>
      </c>
      <c r="D40" s="10">
        <v>329001607.98559403</v>
      </c>
      <c r="E40" s="10">
        <v>709.81683870037227</v>
      </c>
      <c r="H40" s="1"/>
      <c r="K40" s="1"/>
      <c r="L40" s="1"/>
      <c r="M40" s="1"/>
    </row>
    <row r="41" spans="1:13" x14ac:dyDescent="0.3">
      <c r="A41" s="14"/>
      <c r="B41" s="12" t="s">
        <v>32</v>
      </c>
      <c r="C41" s="12">
        <v>467983.58908300003</v>
      </c>
      <c r="D41" s="12">
        <v>331435780.03769898</v>
      </c>
      <c r="E41" s="12">
        <v>708.22094571123228</v>
      </c>
      <c r="H41" s="1"/>
      <c r="K41" s="1"/>
      <c r="L41" s="1"/>
      <c r="M41" s="1"/>
    </row>
    <row r="42" spans="1:13" x14ac:dyDescent="0.3">
      <c r="A42" s="13"/>
      <c r="B42" s="10" t="s">
        <v>33</v>
      </c>
      <c r="C42" s="10">
        <v>472788.47288199991</v>
      </c>
      <c r="D42" s="10">
        <v>333579947.63138902</v>
      </c>
      <c r="E42" s="10">
        <v>705.55854629443343</v>
      </c>
      <c r="H42" s="1"/>
      <c r="K42" s="1"/>
      <c r="L42" s="1"/>
      <c r="M42" s="1"/>
    </row>
    <row r="43" spans="1:13" x14ac:dyDescent="0.3">
      <c r="A43" s="14"/>
      <c r="B43" s="12" t="s">
        <v>34</v>
      </c>
      <c r="C43" s="12">
        <v>476159.94750599994</v>
      </c>
      <c r="D43" s="12">
        <v>331364267.71265304</v>
      </c>
      <c r="E43" s="12">
        <v>695.90957712476984</v>
      </c>
      <c r="H43" s="1"/>
      <c r="K43" s="1"/>
      <c r="L43" s="1"/>
      <c r="M43" s="1"/>
    </row>
    <row r="44" spans="1:13" x14ac:dyDescent="0.3">
      <c r="A44" s="13">
        <v>2019</v>
      </c>
      <c r="B44" s="10" t="s">
        <v>31</v>
      </c>
      <c r="C44" s="10">
        <v>473221.46583</v>
      </c>
      <c r="D44" s="10">
        <v>325077601.157215</v>
      </c>
      <c r="E44" s="10">
        <v>686.94601709804056</v>
      </c>
      <c r="H44" s="1"/>
      <c r="K44" s="1"/>
      <c r="L44" s="1"/>
      <c r="M44" s="1"/>
    </row>
    <row r="45" spans="1:13" x14ac:dyDescent="0.3">
      <c r="A45" s="14"/>
      <c r="B45" s="12" t="s">
        <v>32</v>
      </c>
      <c r="C45" s="12">
        <v>484615.16690700001</v>
      </c>
      <c r="D45" s="12">
        <v>327670853.81742501</v>
      </c>
      <c r="E45" s="12">
        <v>676.1465100416608</v>
      </c>
      <c r="H45" s="1"/>
      <c r="K45" s="1"/>
      <c r="L45" s="1"/>
      <c r="M45" s="1"/>
    </row>
    <row r="46" spans="1:13" x14ac:dyDescent="0.3">
      <c r="A46" s="13"/>
      <c r="B46" s="10" t="s">
        <v>33</v>
      </c>
      <c r="C46" s="10">
        <v>499543.57023299998</v>
      </c>
      <c r="D46" s="10">
        <v>334986635.0755161</v>
      </c>
      <c r="E46" s="10">
        <v>670.58542044544731</v>
      </c>
      <c r="H46" s="1"/>
      <c r="K46" s="1"/>
      <c r="L46" s="1"/>
      <c r="M46" s="1"/>
    </row>
    <row r="47" spans="1:13" x14ac:dyDescent="0.3">
      <c r="A47" s="14"/>
      <c r="B47" s="12" t="s">
        <v>34</v>
      </c>
      <c r="C47" s="12">
        <v>510355.16954600002</v>
      </c>
      <c r="D47" s="12">
        <v>334589651.63745594</v>
      </c>
      <c r="E47" s="12">
        <v>655.60157240123397</v>
      </c>
      <c r="H47" s="1"/>
      <c r="K47" s="1"/>
      <c r="L47" s="1"/>
      <c r="M47" s="1"/>
    </row>
    <row r="48" spans="1:13" x14ac:dyDescent="0.3">
      <c r="A48" s="13">
        <v>2020</v>
      </c>
      <c r="B48" s="10" t="s">
        <v>31</v>
      </c>
      <c r="C48" s="10">
        <v>515675.24069300003</v>
      </c>
      <c r="D48" s="10">
        <v>338338980.32298404</v>
      </c>
      <c r="E48" s="10">
        <v>656.10863897266177</v>
      </c>
      <c r="H48" s="1"/>
      <c r="K48" s="1"/>
      <c r="L48" s="1"/>
      <c r="M48" s="1"/>
    </row>
    <row r="49" spans="1:13" x14ac:dyDescent="0.3">
      <c r="A49" s="14"/>
      <c r="B49" s="12" t="s">
        <v>32</v>
      </c>
      <c r="C49" s="12">
        <v>522164.8359389999</v>
      </c>
      <c r="D49" s="12">
        <v>301652209.62485904</v>
      </c>
      <c r="E49" s="12">
        <v>577.69537292261964</v>
      </c>
      <c r="H49" s="1"/>
      <c r="K49" s="1"/>
      <c r="L49" s="1"/>
      <c r="M49" s="1"/>
    </row>
    <row r="50" spans="1:13" x14ac:dyDescent="0.3">
      <c r="A50" s="13"/>
      <c r="B50" s="10" t="s">
        <v>33</v>
      </c>
      <c r="C50" s="10">
        <v>535451.078476</v>
      </c>
      <c r="D50" s="10">
        <v>339684295.39085203</v>
      </c>
      <c r="E50" s="10">
        <v>634.38903953216595</v>
      </c>
      <c r="H50" s="1"/>
      <c r="K50" s="1"/>
      <c r="L50" s="1"/>
      <c r="M50" s="1"/>
    </row>
    <row r="51" spans="1:13" x14ac:dyDescent="0.3">
      <c r="A51" s="14"/>
      <c r="B51" s="12" t="s">
        <v>34</v>
      </c>
      <c r="C51" s="12">
        <v>542656.54584500007</v>
      </c>
      <c r="D51" s="12">
        <v>339778776.76175201</v>
      </c>
      <c r="E51" s="12">
        <v>626.13964461197827</v>
      </c>
      <c r="H51" s="1"/>
      <c r="K51" s="1"/>
      <c r="L51" s="1"/>
      <c r="M51" s="1"/>
    </row>
    <row r="52" spans="1:13" x14ac:dyDescent="0.3">
      <c r="A52" s="13">
        <v>2021</v>
      </c>
      <c r="B52" s="10" t="s">
        <v>31</v>
      </c>
      <c r="C52" s="10">
        <v>532580.25261100009</v>
      </c>
      <c r="D52" s="10">
        <v>332682440.34006298</v>
      </c>
      <c r="E52" s="10">
        <v>624.66161429957538</v>
      </c>
      <c r="H52" s="1"/>
      <c r="K52" s="1"/>
      <c r="L52" s="1"/>
      <c r="M52" s="1"/>
    </row>
    <row r="53" spans="1:13" x14ac:dyDescent="0.3">
      <c r="A53" s="14"/>
      <c r="B53" s="12" t="s">
        <v>32</v>
      </c>
      <c r="C53" s="12">
        <v>539312.37979899999</v>
      </c>
      <c r="D53" s="12">
        <v>333164865.64648104</v>
      </c>
      <c r="E53" s="12">
        <v>617.75860915829617</v>
      </c>
      <c r="H53" s="1"/>
      <c r="K53" s="1"/>
      <c r="L53" s="1"/>
      <c r="M53" s="1"/>
    </row>
    <row r="54" spans="1:13" x14ac:dyDescent="0.3">
      <c r="A54" s="13"/>
      <c r="B54" s="10" t="s">
        <v>33</v>
      </c>
      <c r="C54" s="10">
        <v>550339.9363660001</v>
      </c>
      <c r="D54" s="10">
        <v>333624919.2902</v>
      </c>
      <c r="E54" s="10">
        <v>606.21608072492279</v>
      </c>
      <c r="H54" s="1"/>
      <c r="K54" s="1"/>
      <c r="L54" s="1"/>
      <c r="M54" s="1"/>
    </row>
    <row r="55" spans="1:13" x14ac:dyDescent="0.3">
      <c r="A55" s="14"/>
      <c r="B55" s="12" t="s">
        <v>34</v>
      </c>
      <c r="C55" s="12">
        <v>557650.06466199993</v>
      </c>
      <c r="D55" s="12">
        <v>330186768.93264395</v>
      </c>
      <c r="E55" s="12">
        <v>592.10388352196298</v>
      </c>
      <c r="H55" s="1"/>
      <c r="K55" s="1"/>
      <c r="L55" s="1"/>
      <c r="M55" s="1"/>
    </row>
    <row r="56" spans="1:13" x14ac:dyDescent="0.3">
      <c r="A56" s="13">
        <v>2022</v>
      </c>
      <c r="B56" s="10" t="s">
        <v>31</v>
      </c>
      <c r="C56" s="10">
        <v>548490.01335699996</v>
      </c>
      <c r="D56" s="10">
        <v>319582471.52049297</v>
      </c>
      <c r="E56" s="10">
        <v>582.6586879212399</v>
      </c>
      <c r="K56" s="1"/>
      <c r="L56" s="1"/>
      <c r="M56" s="1"/>
    </row>
    <row r="57" spans="1:13" x14ac:dyDescent="0.3">
      <c r="A57" s="14"/>
      <c r="B57" s="12" t="s">
        <v>32</v>
      </c>
      <c r="C57" s="12">
        <v>558505.315466</v>
      </c>
      <c r="D57" s="12">
        <v>320014200.57805908</v>
      </c>
      <c r="E57" s="12">
        <v>572.9832675111586</v>
      </c>
      <c r="K57" s="1"/>
      <c r="L57" s="1"/>
      <c r="M57" s="1"/>
    </row>
    <row r="58" spans="1:13" x14ac:dyDescent="0.3">
      <c r="A58" s="13"/>
      <c r="B58" s="10" t="s">
        <v>33</v>
      </c>
      <c r="C58" s="10">
        <v>565396.90177899995</v>
      </c>
      <c r="D58" s="10">
        <v>317916006.24312502</v>
      </c>
      <c r="E58" s="10">
        <v>562.28820009945991</v>
      </c>
      <c r="K58" s="1"/>
      <c r="L58" s="1"/>
      <c r="M58" s="1"/>
    </row>
    <row r="59" spans="1:13" x14ac:dyDescent="0.3">
      <c r="A59" s="14"/>
      <c r="B59" s="12" t="s">
        <v>34</v>
      </c>
      <c r="C59" s="12">
        <v>564664.84512300021</v>
      </c>
      <c r="D59" s="12">
        <v>313506171.32709998</v>
      </c>
      <c r="E59" s="12">
        <v>555.20752537517956</v>
      </c>
      <c r="K59" s="1"/>
      <c r="L59" s="1"/>
      <c r="M59" s="1"/>
    </row>
  </sheetData>
  <mergeCells count="1">
    <mergeCell ref="A2:E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2:K17"/>
  <sheetViews>
    <sheetView workbookViewId="0">
      <selection activeCell="D1" sqref="D1"/>
    </sheetView>
  </sheetViews>
  <sheetFormatPr defaultRowHeight="14" x14ac:dyDescent="0.3"/>
  <cols>
    <col min="1" max="3" width="36.765625" customWidth="1"/>
  </cols>
  <sheetData>
    <row r="2" spans="1:11" ht="25" customHeight="1" x14ac:dyDescent="0.3">
      <c r="A2" s="101" t="s">
        <v>35</v>
      </c>
      <c r="B2" s="101"/>
      <c r="C2" s="101"/>
    </row>
    <row r="3" spans="1:11" ht="20.149999999999999" customHeight="1" x14ac:dyDescent="0.3">
      <c r="A3" s="26" t="s">
        <v>19</v>
      </c>
      <c r="B3" s="26" t="s">
        <v>36</v>
      </c>
      <c r="C3" s="27" t="s">
        <v>37</v>
      </c>
    </row>
    <row r="4" spans="1:11" x14ac:dyDescent="0.3">
      <c r="A4" s="28">
        <v>2009</v>
      </c>
      <c r="B4" s="29">
        <v>1771994.95</v>
      </c>
      <c r="C4" s="29">
        <v>916666474.649984</v>
      </c>
      <c r="E4" s="53"/>
      <c r="J4" s="1"/>
      <c r="K4" s="1"/>
    </row>
    <row r="5" spans="1:11" x14ac:dyDescent="0.3">
      <c r="A5" s="30">
        <v>2010</v>
      </c>
      <c r="B5" s="31">
        <v>1739922.1500000001</v>
      </c>
      <c r="C5" s="31">
        <v>893741635.8033061</v>
      </c>
      <c r="E5" s="53"/>
      <c r="J5" s="1"/>
      <c r="K5" s="1"/>
    </row>
    <row r="6" spans="1:11" x14ac:dyDescent="0.3">
      <c r="A6" s="28">
        <v>2011</v>
      </c>
      <c r="B6" s="29">
        <v>1851714.57</v>
      </c>
      <c r="C6" s="29">
        <v>889269705.27005267</v>
      </c>
      <c r="E6" s="53"/>
      <c r="J6" s="1"/>
      <c r="K6" s="1"/>
    </row>
    <row r="7" spans="1:11" x14ac:dyDescent="0.3">
      <c r="A7" s="30">
        <v>2012</v>
      </c>
      <c r="B7" s="31">
        <v>1890997.1798</v>
      </c>
      <c r="C7" s="31">
        <v>843220762.42050695</v>
      </c>
      <c r="E7" s="53"/>
      <c r="J7" s="1"/>
      <c r="K7" s="1"/>
    </row>
    <row r="8" spans="1:11" x14ac:dyDescent="0.3">
      <c r="A8" s="28">
        <v>2013</v>
      </c>
      <c r="B8" s="29">
        <v>1870941.7021290003</v>
      </c>
      <c r="C8" s="29">
        <v>807087483.27668703</v>
      </c>
      <c r="E8" s="53"/>
      <c r="J8" s="1"/>
      <c r="K8" s="1"/>
    </row>
    <row r="9" spans="1:11" x14ac:dyDescent="0.3">
      <c r="A9" s="30">
        <v>2014</v>
      </c>
      <c r="B9" s="31">
        <v>1864472.7131389999</v>
      </c>
      <c r="C9" s="31">
        <v>852391324.9601922</v>
      </c>
      <c r="E9" s="53"/>
      <c r="J9" s="1"/>
      <c r="K9" s="1"/>
    </row>
    <row r="10" spans="1:11" x14ac:dyDescent="0.3">
      <c r="A10" s="28">
        <v>2015</v>
      </c>
      <c r="B10" s="29">
        <v>1831676.479755</v>
      </c>
      <c r="C10" s="29">
        <v>960200891.37918878</v>
      </c>
      <c r="E10" s="53"/>
      <c r="J10" s="1"/>
      <c r="K10" s="1"/>
    </row>
    <row r="11" spans="1:11" x14ac:dyDescent="0.3">
      <c r="A11" s="30">
        <v>2016</v>
      </c>
      <c r="B11" s="31">
        <v>1835430.6530759998</v>
      </c>
      <c r="C11" s="31">
        <v>1203304787.4663749</v>
      </c>
      <c r="E11" s="53"/>
      <c r="J11" s="1"/>
      <c r="K11" s="1"/>
    </row>
    <row r="12" spans="1:11" x14ac:dyDescent="0.3">
      <c r="A12" s="28">
        <v>2017</v>
      </c>
      <c r="B12" s="29">
        <v>1858782.3106479999</v>
      </c>
      <c r="C12" s="29">
        <v>1340220528.2632937</v>
      </c>
      <c r="E12" s="53"/>
      <c r="J12" s="1"/>
      <c r="K12" s="1"/>
    </row>
    <row r="13" spans="1:11" x14ac:dyDescent="0.3">
      <c r="A13" s="30">
        <v>2018</v>
      </c>
      <c r="B13" s="31">
        <v>1894944.3471690002</v>
      </c>
      <c r="C13" s="31">
        <v>1321324023.9399941</v>
      </c>
      <c r="E13" s="53"/>
      <c r="J13" s="1"/>
      <c r="K13" s="1"/>
    </row>
    <row r="14" spans="1:11" x14ac:dyDescent="0.3">
      <c r="A14" s="28">
        <v>2019</v>
      </c>
      <c r="B14" s="29">
        <v>2045200.5105339994</v>
      </c>
      <c r="C14" s="29">
        <v>1362197489.6900928</v>
      </c>
      <c r="E14" s="53"/>
      <c r="J14" s="1"/>
      <c r="K14" s="1"/>
    </row>
    <row r="15" spans="1:11" x14ac:dyDescent="0.3">
      <c r="A15" s="30">
        <v>2020</v>
      </c>
      <c r="B15" s="31">
        <v>2134528.2356589995</v>
      </c>
      <c r="C15" s="31">
        <v>1323112118.8203993</v>
      </c>
      <c r="E15" s="53"/>
      <c r="J15" s="1"/>
      <c r="K15" s="1"/>
    </row>
    <row r="16" spans="1:11" x14ac:dyDescent="0.3">
      <c r="A16" s="28">
        <v>2021</v>
      </c>
      <c r="B16" s="29">
        <v>2195865.1532450002</v>
      </c>
      <c r="C16" s="29">
        <v>1302264980.4898806</v>
      </c>
      <c r="E16" s="53"/>
      <c r="J16" s="1"/>
      <c r="K16" s="1"/>
    </row>
    <row r="17" spans="1:11" x14ac:dyDescent="0.3">
      <c r="A17" s="30">
        <v>2022</v>
      </c>
      <c r="B17" s="31">
        <v>2235650.0563030001</v>
      </c>
      <c r="C17" s="31">
        <v>1242940605.9605021</v>
      </c>
      <c r="J17" s="1"/>
      <c r="K17" s="1"/>
    </row>
  </sheetData>
  <mergeCells count="1">
    <mergeCell ref="A2:C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O47"/>
  <sheetViews>
    <sheetView zoomScaleNormal="100" workbookViewId="0">
      <selection activeCell="A20" sqref="A20:F20"/>
    </sheetView>
  </sheetViews>
  <sheetFormatPr defaultRowHeight="14" x14ac:dyDescent="0.3"/>
  <cols>
    <col min="1" max="6" width="20.765625" customWidth="1"/>
  </cols>
  <sheetData>
    <row r="2" spans="1:15" ht="25" customHeight="1" x14ac:dyDescent="0.3">
      <c r="A2" s="101" t="s">
        <v>38</v>
      </c>
      <c r="B2" s="101"/>
      <c r="C2" s="101"/>
      <c r="D2" s="101"/>
      <c r="E2" s="101"/>
      <c r="F2" s="101"/>
    </row>
    <row r="3" spans="1:15" ht="20.149999999999999" customHeight="1" x14ac:dyDescent="0.3">
      <c r="A3" s="32" t="s">
        <v>19</v>
      </c>
      <c r="B3" s="32" t="s">
        <v>39</v>
      </c>
      <c r="C3" s="32" t="s">
        <v>40</v>
      </c>
      <c r="D3" s="32" t="s">
        <v>41</v>
      </c>
      <c r="E3" s="32" t="s">
        <v>42</v>
      </c>
      <c r="F3" s="32" t="s">
        <v>43</v>
      </c>
    </row>
    <row r="4" spans="1:15" x14ac:dyDescent="0.3">
      <c r="A4" s="13">
        <v>2009</v>
      </c>
      <c r="B4" s="10">
        <v>15921.999998000001</v>
      </c>
      <c r="C4" s="10">
        <v>94808.505900000004</v>
      </c>
      <c r="D4" s="10">
        <v>22491.089798000005</v>
      </c>
      <c r="E4" s="10">
        <v>64986</v>
      </c>
      <c r="F4" s="10">
        <v>96547</v>
      </c>
      <c r="H4" s="1"/>
      <c r="I4" s="2"/>
      <c r="J4" s="54"/>
      <c r="K4" s="54"/>
      <c r="L4" s="54"/>
      <c r="M4" s="54"/>
      <c r="N4" s="54"/>
      <c r="O4" s="54"/>
    </row>
    <row r="5" spans="1:15" x14ac:dyDescent="0.3">
      <c r="A5" s="14">
        <v>2010</v>
      </c>
      <c r="B5" s="12">
        <v>13141.999999</v>
      </c>
      <c r="C5" s="12">
        <v>77345.393199999991</v>
      </c>
      <c r="D5" s="12">
        <v>19358.064698000002</v>
      </c>
      <c r="E5" s="12">
        <v>51730</v>
      </c>
      <c r="F5" s="12">
        <v>94876</v>
      </c>
      <c r="H5" s="1"/>
      <c r="I5" s="2"/>
      <c r="J5" s="54"/>
      <c r="K5" s="54"/>
      <c r="L5" s="54"/>
      <c r="M5" s="54"/>
      <c r="N5" s="54"/>
    </row>
    <row r="6" spans="1:15" x14ac:dyDescent="0.3">
      <c r="A6" s="13">
        <v>2011</v>
      </c>
      <c r="B6" s="10">
        <v>12412</v>
      </c>
      <c r="C6" s="10">
        <v>66737.342299999989</v>
      </c>
      <c r="D6" s="10">
        <v>18519.050597999998</v>
      </c>
      <c r="E6" s="10">
        <v>47552</v>
      </c>
      <c r="F6" s="10">
        <v>85439</v>
      </c>
      <c r="H6" s="1"/>
      <c r="I6" s="2"/>
      <c r="J6" s="54"/>
      <c r="K6" s="54"/>
      <c r="L6" s="54"/>
      <c r="M6" s="54"/>
      <c r="N6" s="54"/>
    </row>
    <row r="7" spans="1:15" x14ac:dyDescent="0.3">
      <c r="A7" s="14">
        <v>2012</v>
      </c>
      <c r="B7" s="12">
        <v>13817.999999</v>
      </c>
      <c r="C7" s="12">
        <v>66681.333799999993</v>
      </c>
      <c r="D7" s="12">
        <v>19499.041897999999</v>
      </c>
      <c r="E7" s="12">
        <v>52164.117899999997</v>
      </c>
      <c r="F7" s="12">
        <v>71910</v>
      </c>
      <c r="H7" s="1"/>
      <c r="I7" s="2"/>
      <c r="J7" s="54"/>
      <c r="K7" s="54"/>
      <c r="L7" s="54"/>
      <c r="M7" s="54"/>
      <c r="N7" s="54"/>
    </row>
    <row r="8" spans="1:15" x14ac:dyDescent="0.3">
      <c r="A8" s="13">
        <v>2013</v>
      </c>
      <c r="B8" s="10">
        <v>12990.929438000003</v>
      </c>
      <c r="C8" s="10">
        <v>68586.056898999988</v>
      </c>
      <c r="D8" s="10">
        <v>18781.068497</v>
      </c>
      <c r="E8" s="10">
        <v>50124.632474999999</v>
      </c>
      <c r="F8" s="10">
        <v>72743.692899999995</v>
      </c>
      <c r="H8" s="1"/>
      <c r="I8" s="2"/>
      <c r="J8" s="54"/>
      <c r="K8" s="54"/>
      <c r="L8" s="54"/>
      <c r="M8" s="54"/>
      <c r="N8" s="54"/>
    </row>
    <row r="9" spans="1:15" x14ac:dyDescent="0.3">
      <c r="A9" s="14">
        <v>2014</v>
      </c>
      <c r="B9" s="12">
        <v>13884.187214000001</v>
      </c>
      <c r="C9" s="12">
        <v>70604.332645000002</v>
      </c>
      <c r="D9" s="12">
        <v>16499.072297999999</v>
      </c>
      <c r="E9" s="12">
        <v>48610.424826000002</v>
      </c>
      <c r="F9" s="12">
        <v>69506.807000000001</v>
      </c>
      <c r="H9" s="1"/>
      <c r="I9" s="2"/>
      <c r="J9" s="54"/>
      <c r="K9" s="54"/>
      <c r="L9" s="54"/>
      <c r="M9" s="54"/>
      <c r="N9" s="54"/>
    </row>
    <row r="10" spans="1:15" x14ac:dyDescent="0.3">
      <c r="A10" s="13">
        <v>2015</v>
      </c>
      <c r="B10" s="10">
        <v>13158.310039000004</v>
      </c>
      <c r="C10" s="10">
        <v>63857.640252000005</v>
      </c>
      <c r="D10" s="10">
        <v>12367.062698</v>
      </c>
      <c r="E10" s="10">
        <v>44243.490586000007</v>
      </c>
      <c r="F10" s="10">
        <v>65216.073699999994</v>
      </c>
      <c r="H10" s="1"/>
      <c r="I10" s="2"/>
      <c r="J10" s="54"/>
      <c r="K10" s="54"/>
      <c r="L10" s="54"/>
      <c r="M10" s="54"/>
      <c r="N10" s="54"/>
    </row>
    <row r="11" spans="1:15" x14ac:dyDescent="0.3">
      <c r="A11" s="14">
        <v>2016</v>
      </c>
      <c r="B11" s="12">
        <v>12798.752856000001</v>
      </c>
      <c r="C11" s="12">
        <v>54708.923305000004</v>
      </c>
      <c r="D11" s="12">
        <v>8901.0363969999999</v>
      </c>
      <c r="E11" s="12">
        <v>40858.258358999992</v>
      </c>
      <c r="F11" s="12">
        <v>63461.923899999994</v>
      </c>
      <c r="H11" s="1"/>
      <c r="I11" s="2"/>
      <c r="J11" s="54"/>
      <c r="K11" s="54"/>
      <c r="L11" s="54"/>
      <c r="M11" s="54"/>
      <c r="N11" s="54"/>
    </row>
    <row r="12" spans="1:15" x14ac:dyDescent="0.3">
      <c r="A12" s="13">
        <v>2017</v>
      </c>
      <c r="B12" s="10">
        <v>12522.032107000003</v>
      </c>
      <c r="C12" s="10">
        <v>50269.164545000007</v>
      </c>
      <c r="D12" s="10">
        <v>7757.0524979999991</v>
      </c>
      <c r="E12" s="10">
        <v>40023.319334</v>
      </c>
      <c r="F12" s="10">
        <v>58893.428</v>
      </c>
      <c r="H12" s="1"/>
      <c r="I12" s="2"/>
      <c r="J12" s="54"/>
      <c r="K12" s="54"/>
      <c r="L12" s="54"/>
      <c r="M12" s="54"/>
      <c r="N12" s="54"/>
    </row>
    <row r="13" spans="1:15" x14ac:dyDescent="0.3">
      <c r="A13" s="14">
        <v>2018</v>
      </c>
      <c r="B13" s="12">
        <v>12218.899673000002</v>
      </c>
      <c r="C13" s="12">
        <v>49757.051075999996</v>
      </c>
      <c r="D13" s="12">
        <v>7180.2259270000013</v>
      </c>
      <c r="E13" s="12">
        <v>40114.634458</v>
      </c>
      <c r="F13" s="12">
        <v>65721.249012</v>
      </c>
      <c r="H13" s="1"/>
      <c r="I13" s="2"/>
      <c r="J13" s="54"/>
      <c r="K13" s="54"/>
      <c r="L13" s="54"/>
      <c r="M13" s="54"/>
      <c r="N13" s="54"/>
    </row>
    <row r="14" spans="1:15" x14ac:dyDescent="0.3">
      <c r="A14" s="13">
        <v>2019</v>
      </c>
      <c r="B14" s="10">
        <v>12231.323356999996</v>
      </c>
      <c r="C14" s="10">
        <v>49929.901848000001</v>
      </c>
      <c r="D14" s="10">
        <v>7559.2044680000017</v>
      </c>
      <c r="E14" s="10">
        <v>40844.709227000007</v>
      </c>
      <c r="F14" s="10">
        <v>59984.489462000012</v>
      </c>
      <c r="H14" s="1"/>
      <c r="I14" s="2"/>
      <c r="J14" s="54"/>
      <c r="K14" s="54"/>
      <c r="L14" s="54"/>
      <c r="M14" s="54"/>
      <c r="N14" s="54"/>
    </row>
    <row r="15" spans="1:15" x14ac:dyDescent="0.3">
      <c r="A15" s="14">
        <v>2020</v>
      </c>
      <c r="B15" s="12">
        <v>8533.7154760000012</v>
      </c>
      <c r="C15" s="12">
        <v>37110.884069999986</v>
      </c>
      <c r="D15" s="12">
        <v>4762.0414179999998</v>
      </c>
      <c r="E15" s="12">
        <v>27798.895832999999</v>
      </c>
      <c r="F15" s="12">
        <v>56336.584117999999</v>
      </c>
      <c r="H15" s="1"/>
      <c r="I15" s="2"/>
      <c r="J15" s="54"/>
      <c r="K15" s="54"/>
      <c r="L15" s="54"/>
      <c r="M15" s="54"/>
      <c r="N15" s="54"/>
    </row>
    <row r="16" spans="1:15" x14ac:dyDescent="0.3">
      <c r="A16" s="13">
        <v>2021</v>
      </c>
      <c r="B16" s="10">
        <v>9119.9800550000018</v>
      </c>
      <c r="C16" s="10">
        <v>44201.827407999997</v>
      </c>
      <c r="D16" s="10">
        <v>4959.431008999999</v>
      </c>
      <c r="E16" s="10">
        <v>31177.911043</v>
      </c>
      <c r="F16" s="10">
        <v>65763.276314999996</v>
      </c>
      <c r="H16" s="1"/>
      <c r="I16" s="2"/>
      <c r="J16" s="54"/>
      <c r="K16" s="54"/>
      <c r="L16" s="54"/>
      <c r="M16" s="54"/>
      <c r="N16" s="54"/>
    </row>
    <row r="17" spans="1:9" x14ac:dyDescent="0.3">
      <c r="A17" s="14">
        <v>2022</v>
      </c>
      <c r="B17" s="12">
        <v>10977.959115</v>
      </c>
      <c r="C17" s="12">
        <v>63840.455213999987</v>
      </c>
      <c r="D17" s="12">
        <v>7800.4895030000007</v>
      </c>
      <c r="E17" s="12">
        <v>40994.391151000011</v>
      </c>
      <c r="F17" s="12">
        <v>68646.307409999994</v>
      </c>
      <c r="H17" s="1"/>
      <c r="I17" s="2"/>
    </row>
    <row r="20" spans="1:9" ht="25" customHeight="1" x14ac:dyDescent="0.3">
      <c r="A20" s="101" t="s">
        <v>44</v>
      </c>
      <c r="B20" s="101"/>
      <c r="C20" s="101"/>
      <c r="D20" s="101"/>
      <c r="E20" s="101"/>
      <c r="F20" s="101"/>
    </row>
    <row r="21" spans="1:9" ht="20.149999999999999" customHeight="1" x14ac:dyDescent="0.3">
      <c r="A21" s="32" t="s">
        <v>19</v>
      </c>
      <c r="B21" s="32" t="s">
        <v>39</v>
      </c>
      <c r="C21" s="32" t="s">
        <v>40</v>
      </c>
      <c r="D21" s="32" t="s">
        <v>41</v>
      </c>
      <c r="E21" s="32" t="s">
        <v>42</v>
      </c>
      <c r="F21" s="32" t="s">
        <v>43</v>
      </c>
    </row>
    <row r="22" spans="1:9" x14ac:dyDescent="0.3">
      <c r="A22" s="13">
        <v>2009</v>
      </c>
      <c r="B22" s="10">
        <v>470521178.99803507</v>
      </c>
      <c r="C22" s="10">
        <v>170972659.10960099</v>
      </c>
      <c r="D22" s="10">
        <v>32542618.578940999</v>
      </c>
      <c r="E22" s="10">
        <v>107308545.93000004</v>
      </c>
      <c r="F22" s="10">
        <v>23144154.859999996</v>
      </c>
    </row>
    <row r="23" spans="1:9" x14ac:dyDescent="0.3">
      <c r="A23" s="14">
        <v>2010</v>
      </c>
      <c r="B23" s="12">
        <v>385332635.13273895</v>
      </c>
      <c r="C23" s="12">
        <v>124727123.283619</v>
      </c>
      <c r="D23" s="12">
        <v>24020796.179405998</v>
      </c>
      <c r="E23" s="12">
        <v>79099072.943016991</v>
      </c>
      <c r="F23" s="12">
        <v>22039192.260000002</v>
      </c>
    </row>
    <row r="24" spans="1:9" x14ac:dyDescent="0.3">
      <c r="A24" s="13">
        <v>2011</v>
      </c>
      <c r="B24" s="10">
        <v>462274948.16278702</v>
      </c>
      <c r="C24" s="10">
        <v>105100352.47252701</v>
      </c>
      <c r="D24" s="10">
        <v>22274157.956763003</v>
      </c>
      <c r="E24" s="10">
        <v>67989399.542102009</v>
      </c>
      <c r="F24" s="10">
        <v>19233618.290000003</v>
      </c>
    </row>
    <row r="25" spans="1:9" x14ac:dyDescent="0.3">
      <c r="A25" s="14">
        <v>2012</v>
      </c>
      <c r="B25" s="12">
        <v>484159489.91406709</v>
      </c>
      <c r="C25" s="12">
        <v>92891681.376045018</v>
      </c>
      <c r="D25" s="12">
        <v>20565263.659430999</v>
      </c>
      <c r="E25" s="12">
        <v>73395306.407256022</v>
      </c>
      <c r="F25" s="12">
        <v>16458296.609999998</v>
      </c>
    </row>
    <row r="26" spans="1:9" x14ac:dyDescent="0.3">
      <c r="A26" s="13">
        <v>2013</v>
      </c>
      <c r="B26" s="10">
        <v>490150287.92011601</v>
      </c>
      <c r="C26" s="10">
        <v>94586963.149193004</v>
      </c>
      <c r="D26" s="10">
        <v>22262413.670277994</v>
      </c>
      <c r="E26" s="10">
        <v>70883750.030070007</v>
      </c>
      <c r="F26" s="10">
        <v>16391385.349940002</v>
      </c>
    </row>
    <row r="27" spans="1:9" x14ac:dyDescent="0.3">
      <c r="A27" s="14">
        <v>2014</v>
      </c>
      <c r="B27" s="12">
        <v>540130202.856866</v>
      </c>
      <c r="C27" s="12">
        <v>103255391.87045901</v>
      </c>
      <c r="D27" s="12">
        <v>22568824.599306997</v>
      </c>
      <c r="E27" s="12">
        <v>74320459.593330994</v>
      </c>
      <c r="F27" s="12">
        <v>15438973.461079998</v>
      </c>
    </row>
    <row r="28" spans="1:9" x14ac:dyDescent="0.3">
      <c r="A28" s="13">
        <v>2015</v>
      </c>
      <c r="B28" s="10">
        <v>512209651.87950099</v>
      </c>
      <c r="C28" s="10">
        <v>98909635.157587022</v>
      </c>
      <c r="D28" s="10">
        <v>19392537.866830003</v>
      </c>
      <c r="E28" s="10">
        <v>72335973.462928995</v>
      </c>
      <c r="F28" s="10">
        <v>14326125.78145</v>
      </c>
    </row>
    <row r="29" spans="1:9" x14ac:dyDescent="0.3">
      <c r="A29" s="14">
        <v>2016</v>
      </c>
      <c r="B29" s="12">
        <v>510858614.62853998</v>
      </c>
      <c r="C29" s="12">
        <v>83420732.439017013</v>
      </c>
      <c r="D29" s="12">
        <v>13794422.097134002</v>
      </c>
      <c r="E29" s="12">
        <v>69625782.45569399</v>
      </c>
      <c r="F29" s="12">
        <v>14104349.524549998</v>
      </c>
    </row>
    <row r="30" spans="1:9" x14ac:dyDescent="0.3">
      <c r="A30" s="13">
        <v>2017</v>
      </c>
      <c r="B30" s="10">
        <v>512826445.62355083</v>
      </c>
      <c r="C30" s="10">
        <v>81977518.371921003</v>
      </c>
      <c r="D30" s="10">
        <v>12228861.768835997</v>
      </c>
      <c r="E30" s="10">
        <v>70852196.115549996</v>
      </c>
      <c r="F30" s="10">
        <v>13317047.913061999</v>
      </c>
    </row>
    <row r="31" spans="1:9" x14ac:dyDescent="0.3">
      <c r="A31" s="14">
        <v>2018</v>
      </c>
      <c r="B31" s="12">
        <v>501166224.77537602</v>
      </c>
      <c r="C31" s="12">
        <v>85679512.082664996</v>
      </c>
      <c r="D31" s="12">
        <v>13238244.452169001</v>
      </c>
      <c r="E31" s="12">
        <v>75381597.815557986</v>
      </c>
      <c r="F31" s="12">
        <v>15246990.711579999</v>
      </c>
    </row>
    <row r="32" spans="1:9" x14ac:dyDescent="0.3">
      <c r="A32" s="13">
        <v>2019</v>
      </c>
      <c r="B32" s="10">
        <v>485164242.88246191</v>
      </c>
      <c r="C32" s="10">
        <v>89584198.123970017</v>
      </c>
      <c r="D32" s="10">
        <v>14961894.169399001</v>
      </c>
      <c r="E32" s="10">
        <v>82812573.426760003</v>
      </c>
      <c r="F32" s="10">
        <v>14043924.380120002</v>
      </c>
    </row>
    <row r="33" spans="1:6" x14ac:dyDescent="0.3">
      <c r="A33" s="14">
        <v>2020</v>
      </c>
      <c r="B33" s="12">
        <v>400452818.5609231</v>
      </c>
      <c r="C33" s="12">
        <v>74868542.811882019</v>
      </c>
      <c r="D33" s="12">
        <v>9703481.7094240002</v>
      </c>
      <c r="E33" s="12">
        <v>60956202.280207992</v>
      </c>
      <c r="F33" s="12">
        <v>14065342.612567998</v>
      </c>
    </row>
    <row r="34" spans="1:6" x14ac:dyDescent="0.3">
      <c r="A34" s="13">
        <v>2021</v>
      </c>
      <c r="B34" s="10">
        <v>395535597.81685096</v>
      </c>
      <c r="C34" s="10">
        <v>98902506.402266994</v>
      </c>
      <c r="D34" s="10">
        <v>10815375.085638996</v>
      </c>
      <c r="E34" s="10">
        <v>79791184.194481969</v>
      </c>
      <c r="F34" s="10">
        <v>17476258.813834995</v>
      </c>
    </row>
    <row r="35" spans="1:6" x14ac:dyDescent="0.3">
      <c r="A35" s="14">
        <v>2022</v>
      </c>
      <c r="B35" s="12">
        <v>441683192.488244</v>
      </c>
      <c r="C35" s="12">
        <v>159351852.54057601</v>
      </c>
      <c r="D35" s="12">
        <v>19897969.669939999</v>
      </c>
      <c r="E35" s="12">
        <v>111473066.25943798</v>
      </c>
      <c r="F35" s="12">
        <v>18324099.380520001</v>
      </c>
    </row>
    <row r="36" spans="1:6" x14ac:dyDescent="0.3">
      <c r="B36" s="1"/>
      <c r="C36" s="1"/>
      <c r="D36" s="1"/>
      <c r="E36" s="1"/>
      <c r="F36" s="1"/>
    </row>
    <row r="37" spans="1:6" x14ac:dyDescent="0.3">
      <c r="B37" s="1"/>
      <c r="C37" s="1"/>
      <c r="D37" s="1"/>
      <c r="E37" s="1"/>
      <c r="F37" s="1"/>
    </row>
    <row r="38" spans="1:6" x14ac:dyDescent="0.3">
      <c r="B38" s="1"/>
      <c r="C38" s="1"/>
      <c r="D38" s="1"/>
      <c r="E38" s="1"/>
      <c r="F38" s="1"/>
    </row>
    <row r="39" spans="1:6" x14ac:dyDescent="0.3">
      <c r="B39" s="1"/>
      <c r="C39" s="1"/>
      <c r="D39" s="1"/>
      <c r="E39" s="1"/>
      <c r="F39" s="1"/>
    </row>
    <row r="40" spans="1:6" x14ac:dyDescent="0.3">
      <c r="B40" s="1"/>
      <c r="C40" s="1"/>
      <c r="D40" s="1"/>
      <c r="E40" s="1"/>
      <c r="F40" s="1"/>
    </row>
    <row r="41" spans="1:6" x14ac:dyDescent="0.3">
      <c r="B41" s="1"/>
      <c r="C41" s="1"/>
      <c r="D41" s="1"/>
      <c r="E41" s="1"/>
      <c r="F41" s="1"/>
    </row>
    <row r="42" spans="1:6" x14ac:dyDescent="0.3">
      <c r="B42" s="1"/>
      <c r="C42" s="1"/>
      <c r="D42" s="1"/>
      <c r="E42" s="1"/>
      <c r="F42" s="1"/>
    </row>
    <row r="43" spans="1:6" x14ac:dyDescent="0.3">
      <c r="B43" s="1"/>
      <c r="C43" s="1"/>
      <c r="D43" s="1"/>
      <c r="E43" s="1"/>
      <c r="F43" s="1"/>
    </row>
    <row r="44" spans="1:6" x14ac:dyDescent="0.3">
      <c r="B44" s="1"/>
      <c r="C44" s="1"/>
      <c r="D44" s="1"/>
      <c r="E44" s="1"/>
      <c r="F44" s="1"/>
    </row>
    <row r="45" spans="1:6" x14ac:dyDescent="0.3">
      <c r="B45" s="1"/>
      <c r="C45" s="1"/>
      <c r="D45" s="1"/>
      <c r="E45" s="1"/>
      <c r="F45" s="1"/>
    </row>
    <row r="46" spans="1:6" x14ac:dyDescent="0.3">
      <c r="B46" s="1"/>
      <c r="C46" s="1"/>
      <c r="D46" s="1"/>
      <c r="E46" s="1"/>
      <c r="F46" s="1"/>
    </row>
    <row r="47" spans="1:6" x14ac:dyDescent="0.3">
      <c r="B47" s="1"/>
      <c r="C47" s="1"/>
      <c r="D47" s="1"/>
      <c r="E47" s="1"/>
      <c r="F47" s="1"/>
    </row>
  </sheetData>
  <mergeCells count="2">
    <mergeCell ref="A2:F2"/>
    <mergeCell ref="A20:F20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M47"/>
  <sheetViews>
    <sheetView workbookViewId="0">
      <selection activeCell="D27" sqref="D27"/>
    </sheetView>
  </sheetViews>
  <sheetFormatPr defaultRowHeight="14" x14ac:dyDescent="0.3"/>
  <cols>
    <col min="1" max="13" width="14.765625" customWidth="1"/>
    <col min="14" max="14" width="15.765625" customWidth="1"/>
  </cols>
  <sheetData>
    <row r="2" spans="1:13" ht="25" customHeight="1" x14ac:dyDescent="0.3">
      <c r="A2" s="101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0.149999999999999" customHeight="1" x14ac:dyDescent="0.3">
      <c r="A3" s="25"/>
      <c r="B3" s="102" t="s">
        <v>39</v>
      </c>
      <c r="C3" s="102"/>
      <c r="D3" s="102" t="s">
        <v>40</v>
      </c>
      <c r="E3" s="102"/>
      <c r="F3" s="102" t="s">
        <v>41</v>
      </c>
      <c r="G3" s="102"/>
      <c r="H3" s="102" t="s">
        <v>42</v>
      </c>
      <c r="I3" s="102"/>
      <c r="J3" s="102" t="s">
        <v>43</v>
      </c>
      <c r="K3" s="102"/>
      <c r="L3" s="102" t="s">
        <v>26</v>
      </c>
      <c r="M3" s="102"/>
    </row>
    <row r="4" spans="1:13" ht="28" x14ac:dyDescent="0.3">
      <c r="A4" s="18" t="s">
        <v>23</v>
      </c>
      <c r="B4" s="18" t="s">
        <v>46</v>
      </c>
      <c r="C4" s="18" t="s">
        <v>47</v>
      </c>
      <c r="D4" s="18" t="s">
        <v>46</v>
      </c>
      <c r="E4" s="18" t="s">
        <v>47</v>
      </c>
      <c r="F4" s="18" t="s">
        <v>46</v>
      </c>
      <c r="G4" s="18" t="s">
        <v>47</v>
      </c>
      <c r="H4" s="18" t="s">
        <v>46</v>
      </c>
      <c r="I4" s="18" t="s">
        <v>47</v>
      </c>
      <c r="J4" s="18" t="s">
        <v>46</v>
      </c>
      <c r="K4" s="18" t="s">
        <v>47</v>
      </c>
      <c r="L4" s="18" t="s">
        <v>46</v>
      </c>
      <c r="M4" s="18" t="s">
        <v>47</v>
      </c>
    </row>
    <row r="5" spans="1:13" x14ac:dyDescent="0.3">
      <c r="A5" s="13">
        <v>2009</v>
      </c>
      <c r="B5" s="10">
        <v>15921.999998000001</v>
      </c>
      <c r="C5" s="10">
        <v>1876286.9846309999</v>
      </c>
      <c r="D5" s="10">
        <v>94808.505900000004</v>
      </c>
      <c r="E5" s="10">
        <v>1509057.2164459999</v>
      </c>
      <c r="F5" s="10">
        <v>22491.089798000005</v>
      </c>
      <c r="G5" s="10">
        <v>1854836.513632</v>
      </c>
      <c r="H5" s="10">
        <v>64986</v>
      </c>
      <c r="I5" s="10">
        <v>1876286.9846309999</v>
      </c>
      <c r="J5" s="10">
        <v>96547</v>
      </c>
      <c r="K5" s="10">
        <v>1509057.2164459999</v>
      </c>
      <c r="L5" s="10">
        <v>294754.59569600003</v>
      </c>
      <c r="M5" s="10">
        <v>1876286.9846309999</v>
      </c>
    </row>
    <row r="6" spans="1:13" x14ac:dyDescent="0.3">
      <c r="A6" s="14">
        <v>2010</v>
      </c>
      <c r="B6" s="12">
        <v>13141.999999</v>
      </c>
      <c r="C6" s="12">
        <v>1750216.2490320003</v>
      </c>
      <c r="D6" s="12">
        <v>77345.393199999991</v>
      </c>
      <c r="E6" s="12">
        <v>1407268.6371920002</v>
      </c>
      <c r="F6" s="12">
        <v>19358.064698000002</v>
      </c>
      <c r="G6" s="12">
        <v>1729820.7496620002</v>
      </c>
      <c r="H6" s="12">
        <v>51730</v>
      </c>
      <c r="I6" s="12">
        <v>1750216.2490320003</v>
      </c>
      <c r="J6" s="12">
        <v>94876</v>
      </c>
      <c r="K6" s="12">
        <v>1407268.6371920002</v>
      </c>
      <c r="L6" s="12">
        <v>256451.45789699999</v>
      </c>
      <c r="M6" s="12">
        <v>1750216.2490320003</v>
      </c>
    </row>
    <row r="7" spans="1:13" x14ac:dyDescent="0.3">
      <c r="A7" s="13">
        <v>2011</v>
      </c>
      <c r="B7" s="10">
        <v>12412</v>
      </c>
      <c r="C7" s="10">
        <v>1802330.9573410002</v>
      </c>
      <c r="D7" s="10">
        <v>66737.342299999989</v>
      </c>
      <c r="E7" s="10">
        <v>1449400.0746050002</v>
      </c>
      <c r="F7" s="10">
        <v>18519.050597999998</v>
      </c>
      <c r="G7" s="10">
        <v>1779941.6749960002</v>
      </c>
      <c r="H7" s="10">
        <v>47552</v>
      </c>
      <c r="I7" s="10">
        <v>1802330.9573410002</v>
      </c>
      <c r="J7" s="10">
        <v>85439</v>
      </c>
      <c r="K7" s="10">
        <v>1449400.0746050002</v>
      </c>
      <c r="L7" s="10">
        <v>230659.39289799999</v>
      </c>
      <c r="M7" s="10">
        <v>1802330.9573410002</v>
      </c>
    </row>
    <row r="8" spans="1:13" x14ac:dyDescent="0.3">
      <c r="A8" s="14">
        <v>2012</v>
      </c>
      <c r="B8" s="12">
        <v>13817.999999</v>
      </c>
      <c r="C8" s="12">
        <v>1869112.60341</v>
      </c>
      <c r="D8" s="12">
        <v>66681.333799999993</v>
      </c>
      <c r="E8" s="12">
        <v>1515134.4064189999</v>
      </c>
      <c r="F8" s="12">
        <v>19499.041897999999</v>
      </c>
      <c r="G8" s="12">
        <v>1847933.1169169999</v>
      </c>
      <c r="H8" s="12">
        <v>52164.117899999997</v>
      </c>
      <c r="I8" s="12">
        <v>1869112.60341</v>
      </c>
      <c r="J8" s="12">
        <v>71910</v>
      </c>
      <c r="K8" s="12">
        <v>1515134.4064189999</v>
      </c>
      <c r="L8" s="12">
        <v>224072.49359699996</v>
      </c>
      <c r="M8" s="12">
        <v>1869112.60341</v>
      </c>
    </row>
    <row r="9" spans="1:13" x14ac:dyDescent="0.3">
      <c r="A9" s="13">
        <v>2013</v>
      </c>
      <c r="B9" s="10">
        <v>12990.929438000003</v>
      </c>
      <c r="C9" s="10">
        <v>1873237.6487279998</v>
      </c>
      <c r="D9" s="10">
        <v>68586.056898999988</v>
      </c>
      <c r="E9" s="10">
        <v>1548089.740947</v>
      </c>
      <c r="F9" s="10">
        <v>18781.068497</v>
      </c>
      <c r="G9" s="10">
        <v>1851937.4363189999</v>
      </c>
      <c r="H9" s="10">
        <v>50124.632474999999</v>
      </c>
      <c r="I9" s="10">
        <v>1873237.6487279998</v>
      </c>
      <c r="J9" s="10">
        <v>72743.692899999995</v>
      </c>
      <c r="K9" s="10">
        <v>1548089.740947</v>
      </c>
      <c r="L9" s="10">
        <v>223226.380209</v>
      </c>
      <c r="M9" s="10">
        <v>1873237.6487279998</v>
      </c>
    </row>
    <row r="10" spans="1:13" x14ac:dyDescent="0.3">
      <c r="A10" s="14">
        <v>2014</v>
      </c>
      <c r="B10" s="12">
        <v>13884.187214000001</v>
      </c>
      <c r="C10" s="12">
        <v>1856551.6167759998</v>
      </c>
      <c r="D10" s="12">
        <v>70604.332645000002</v>
      </c>
      <c r="E10" s="12">
        <v>1551130.361887</v>
      </c>
      <c r="F10" s="12">
        <v>16499.072297999999</v>
      </c>
      <c r="G10" s="12">
        <v>1833277.6947909999</v>
      </c>
      <c r="H10" s="12">
        <v>48610.424826000002</v>
      </c>
      <c r="I10" s="12">
        <v>1856551.6167759998</v>
      </c>
      <c r="J10" s="12">
        <v>69506.807000000001</v>
      </c>
      <c r="K10" s="12">
        <v>1551130.361887</v>
      </c>
      <c r="L10" s="12">
        <v>219104.82398300001</v>
      </c>
      <c r="M10" s="12">
        <v>1856551.6167759998</v>
      </c>
    </row>
    <row r="11" spans="1:13" x14ac:dyDescent="0.3">
      <c r="A11" s="13">
        <v>2015</v>
      </c>
      <c r="B11" s="10">
        <v>13158.310039000004</v>
      </c>
      <c r="C11" s="10">
        <v>1813256.6278660002</v>
      </c>
      <c r="D11" s="10">
        <v>63857.640252000005</v>
      </c>
      <c r="E11" s="10">
        <v>1523275.2125340002</v>
      </c>
      <c r="F11" s="10">
        <v>12367.062698</v>
      </c>
      <c r="G11" s="10">
        <v>1796119.2868460002</v>
      </c>
      <c r="H11" s="10">
        <v>44243.490586000007</v>
      </c>
      <c r="I11" s="10">
        <v>1813256.6278660002</v>
      </c>
      <c r="J11" s="10">
        <v>65216.073699999994</v>
      </c>
      <c r="K11" s="10">
        <v>1523275.2125340002</v>
      </c>
      <c r="L11" s="10">
        <v>198842.57727499999</v>
      </c>
      <c r="M11" s="10">
        <v>1813256.6278660002</v>
      </c>
    </row>
    <row r="12" spans="1:13" x14ac:dyDescent="0.3">
      <c r="A12" s="14">
        <v>2016</v>
      </c>
      <c r="B12" s="12">
        <v>12798.752856000001</v>
      </c>
      <c r="C12" s="12">
        <v>1793366.6890690001</v>
      </c>
      <c r="D12" s="12">
        <v>54708.923305000004</v>
      </c>
      <c r="E12" s="12">
        <v>1515605.4211039999</v>
      </c>
      <c r="F12" s="12">
        <v>8901.0363969999999</v>
      </c>
      <c r="G12" s="12">
        <v>1780681.287395</v>
      </c>
      <c r="H12" s="12">
        <v>40858.258358999992</v>
      </c>
      <c r="I12" s="12">
        <v>1793366.6890690001</v>
      </c>
      <c r="J12" s="12">
        <v>63461.923899999994</v>
      </c>
      <c r="K12" s="12">
        <v>1515605.4211039999</v>
      </c>
      <c r="L12" s="12">
        <v>180728.89481699999</v>
      </c>
      <c r="M12" s="12">
        <v>1793366.6890690001</v>
      </c>
    </row>
    <row r="13" spans="1:13" x14ac:dyDescent="0.3">
      <c r="A13" s="13">
        <v>2017</v>
      </c>
      <c r="B13" s="10">
        <v>12522.032107000003</v>
      </c>
      <c r="C13" s="10">
        <v>1864224.8000479999</v>
      </c>
      <c r="D13" s="10">
        <v>50269.164545000007</v>
      </c>
      <c r="E13" s="10">
        <v>1567493.0446909999</v>
      </c>
      <c r="F13" s="10">
        <v>7757.0524979999991</v>
      </c>
      <c r="G13" s="10">
        <v>1852248.7022009999</v>
      </c>
      <c r="H13" s="10">
        <v>40023.319334</v>
      </c>
      <c r="I13" s="10">
        <v>1864224.8000479999</v>
      </c>
      <c r="J13" s="10">
        <v>58893.428</v>
      </c>
      <c r="K13" s="10">
        <v>1567493.0446909999</v>
      </c>
      <c r="L13" s="10">
        <v>169464.996484</v>
      </c>
      <c r="M13" s="10">
        <v>1864224.8000479999</v>
      </c>
    </row>
    <row r="14" spans="1:13" x14ac:dyDescent="0.3">
      <c r="A14" s="14">
        <v>2018</v>
      </c>
      <c r="B14" s="12">
        <v>12218.899673000002</v>
      </c>
      <c r="C14" s="12">
        <v>1878686.9372680001</v>
      </c>
      <c r="D14" s="12">
        <v>49757.051075999996</v>
      </c>
      <c r="E14" s="12">
        <v>1568904.6850880003</v>
      </c>
      <c r="F14" s="12">
        <v>7180.2259270000013</v>
      </c>
      <c r="G14" s="12">
        <v>1866885.7558800001</v>
      </c>
      <c r="H14" s="12">
        <v>40114.634458</v>
      </c>
      <c r="I14" s="12">
        <v>1878686.9372680001</v>
      </c>
      <c r="J14" s="12">
        <v>65721.249012</v>
      </c>
      <c r="K14" s="12">
        <v>1568904.6850880003</v>
      </c>
      <c r="L14" s="12">
        <v>174992.060146</v>
      </c>
      <c r="M14" s="12">
        <v>1878686.9372680001</v>
      </c>
    </row>
    <row r="15" spans="1:13" x14ac:dyDescent="0.3">
      <c r="A15" s="13">
        <v>2019</v>
      </c>
      <c r="B15" s="10">
        <v>12231.323356999996</v>
      </c>
      <c r="C15" s="10">
        <v>1948483.8334700004</v>
      </c>
      <c r="D15" s="10">
        <v>49929.901848000001</v>
      </c>
      <c r="E15" s="10">
        <v>1648685.6187470003</v>
      </c>
      <c r="F15" s="10">
        <v>7559.2044680000017</v>
      </c>
      <c r="G15" s="10">
        <v>1937838.6496340004</v>
      </c>
      <c r="H15" s="10">
        <v>40844.709227000007</v>
      </c>
      <c r="I15" s="10">
        <v>1948483.8334700004</v>
      </c>
      <c r="J15" s="10">
        <v>59984.489462000012</v>
      </c>
      <c r="K15" s="10">
        <v>1648685.6187470003</v>
      </c>
      <c r="L15" s="10">
        <v>170549.62836199999</v>
      </c>
      <c r="M15" s="10">
        <v>1948483.8334700004</v>
      </c>
    </row>
    <row r="16" spans="1:13" x14ac:dyDescent="0.3">
      <c r="A16" s="14">
        <v>2020</v>
      </c>
      <c r="B16" s="12">
        <v>8533.7154760000012</v>
      </c>
      <c r="C16" s="12">
        <v>2044004.1097829998</v>
      </c>
      <c r="D16" s="12">
        <v>37110.884069999986</v>
      </c>
      <c r="E16" s="12">
        <v>1773381.722639</v>
      </c>
      <c r="F16" s="12">
        <v>4762.0414179999998</v>
      </c>
      <c r="G16" s="12">
        <v>2035228.3832779999</v>
      </c>
      <c r="H16" s="12">
        <v>27798.895832999999</v>
      </c>
      <c r="I16" s="12">
        <v>2044004.1097829998</v>
      </c>
      <c r="J16" s="12">
        <v>56336.584117999999</v>
      </c>
      <c r="K16" s="12">
        <v>1773381.722639</v>
      </c>
      <c r="L16" s="12">
        <v>134542.12091499998</v>
      </c>
      <c r="M16" s="12">
        <v>2044004.1097829998</v>
      </c>
    </row>
    <row r="17" spans="1:13" x14ac:dyDescent="0.3">
      <c r="A17" s="13">
        <v>2021</v>
      </c>
      <c r="B17" s="10">
        <v>9119.9800550000018</v>
      </c>
      <c r="C17" s="10">
        <v>2109967.7776860003</v>
      </c>
      <c r="D17" s="10">
        <v>44201.827407999997</v>
      </c>
      <c r="E17" s="10">
        <v>1879114.7921070002</v>
      </c>
      <c r="F17" s="10">
        <v>4959.431008999999</v>
      </c>
      <c r="G17" s="10">
        <v>2102139.2470360002</v>
      </c>
      <c r="H17" s="10">
        <v>31177.911043</v>
      </c>
      <c r="I17" s="10">
        <v>2109967.7776860003</v>
      </c>
      <c r="J17" s="10">
        <v>65763.276314999996</v>
      </c>
      <c r="K17" s="10">
        <v>1879114.7921070002</v>
      </c>
      <c r="L17" s="10">
        <v>155222.42582999999</v>
      </c>
      <c r="M17" s="10">
        <v>2109967.7776860003</v>
      </c>
    </row>
    <row r="18" spans="1:13" x14ac:dyDescent="0.3">
      <c r="A18" s="14">
        <v>2022</v>
      </c>
      <c r="B18" s="12">
        <v>10977.959115</v>
      </c>
      <c r="C18" s="12">
        <v>2182971.7129000002</v>
      </c>
      <c r="D18" s="12">
        <v>63840.455213999987</v>
      </c>
      <c r="E18" s="12">
        <v>1984540.0292330002</v>
      </c>
      <c r="F18" s="12">
        <v>7800.4895030000007</v>
      </c>
      <c r="G18" s="12">
        <v>2175650.8059720001</v>
      </c>
      <c r="H18" s="12">
        <v>40994.391151000011</v>
      </c>
      <c r="I18" s="12">
        <v>2182971.7129000002</v>
      </c>
      <c r="J18" s="12">
        <v>68646.307409999994</v>
      </c>
      <c r="K18" s="12">
        <v>1984540.0292330002</v>
      </c>
      <c r="L18" s="12">
        <v>192259.60239299998</v>
      </c>
      <c r="M18" s="12">
        <v>2182971.7129000002</v>
      </c>
    </row>
    <row r="20" spans="1:13" x14ac:dyDescent="0.3">
      <c r="B20" s="56"/>
      <c r="D20" s="55"/>
      <c r="F20" s="55"/>
      <c r="H20" s="55"/>
      <c r="J20" s="55"/>
      <c r="L20" s="55"/>
    </row>
    <row r="21" spans="1:13" x14ac:dyDescent="0.3">
      <c r="B21" s="56"/>
      <c r="D21" s="55"/>
      <c r="F21" s="55"/>
      <c r="H21" s="55"/>
      <c r="J21" s="55"/>
      <c r="L21" s="55"/>
    </row>
    <row r="22" spans="1:13" x14ac:dyDescent="0.3">
      <c r="B22" s="56"/>
      <c r="D22" s="55"/>
      <c r="F22" s="55"/>
      <c r="H22" s="55"/>
      <c r="J22" s="55"/>
      <c r="L22" s="55"/>
    </row>
    <row r="23" spans="1:13" x14ac:dyDescent="0.3">
      <c r="B23" s="56"/>
      <c r="D23" s="55"/>
      <c r="F23" s="55"/>
      <c r="H23" s="55"/>
      <c r="J23" s="55"/>
      <c r="L23" s="55"/>
    </row>
    <row r="24" spans="1:13" x14ac:dyDescent="0.3">
      <c r="B24" s="56"/>
      <c r="D24" s="55"/>
      <c r="F24" s="55"/>
      <c r="H24" s="55"/>
      <c r="J24" s="55"/>
      <c r="L24" s="55"/>
    </row>
    <row r="25" spans="1:13" x14ac:dyDescent="0.3">
      <c r="B25" s="56"/>
      <c r="D25" s="55"/>
      <c r="F25" s="55"/>
      <c r="H25" s="55"/>
      <c r="J25" s="55"/>
      <c r="L25" s="55"/>
    </row>
    <row r="26" spans="1:13" x14ac:dyDescent="0.3">
      <c r="B26" s="56"/>
      <c r="D26" s="55"/>
      <c r="F26" s="55"/>
      <c r="H26" s="55"/>
      <c r="J26" s="55"/>
      <c r="L26" s="55"/>
    </row>
    <row r="27" spans="1:13" x14ac:dyDescent="0.3">
      <c r="B27" s="56"/>
      <c r="D27" s="55"/>
      <c r="F27" s="55"/>
      <c r="H27" s="55"/>
      <c r="J27" s="55"/>
      <c r="L27" s="55"/>
    </row>
    <row r="28" spans="1:13" x14ac:dyDescent="0.3">
      <c r="B28" s="56"/>
      <c r="D28" s="55"/>
      <c r="F28" s="55"/>
      <c r="H28" s="55"/>
      <c r="J28" s="55"/>
      <c r="L28" s="55"/>
    </row>
    <row r="29" spans="1:13" x14ac:dyDescent="0.3">
      <c r="B29" s="56"/>
      <c r="D29" s="55"/>
      <c r="F29" s="55"/>
      <c r="H29" s="55"/>
      <c r="J29" s="55"/>
      <c r="L29" s="55"/>
    </row>
    <row r="30" spans="1:13" x14ac:dyDescent="0.3">
      <c r="B30" s="56"/>
      <c r="D30" s="55"/>
      <c r="F30" s="55"/>
      <c r="H30" s="55"/>
      <c r="J30" s="55"/>
      <c r="L30" s="55"/>
    </row>
    <row r="31" spans="1:13" x14ac:dyDescent="0.3">
      <c r="B31" s="56"/>
      <c r="D31" s="55"/>
      <c r="F31" s="55"/>
      <c r="H31" s="55"/>
      <c r="J31" s="55"/>
      <c r="L31" s="55"/>
    </row>
    <row r="32" spans="1:13" x14ac:dyDescent="0.3">
      <c r="B32" s="56"/>
      <c r="D32" s="55"/>
      <c r="F32" s="55"/>
      <c r="H32" s="55"/>
      <c r="J32" s="55"/>
      <c r="L32" s="55"/>
    </row>
    <row r="33" spans="2:13" x14ac:dyDescent="0.3">
      <c r="B33" s="56"/>
    </row>
    <row r="35" spans="2:13" x14ac:dyDescent="0.3">
      <c r="B35" s="57"/>
      <c r="C35" s="1"/>
      <c r="D35" s="53"/>
      <c r="E35" s="1"/>
      <c r="F35" s="53"/>
      <c r="G35" s="1"/>
      <c r="H35" s="53"/>
      <c r="I35" s="1"/>
      <c r="J35" s="53"/>
      <c r="K35" s="1"/>
      <c r="L35" s="53"/>
      <c r="M35" s="1"/>
    </row>
    <row r="36" spans="2:13" x14ac:dyDescent="0.3">
      <c r="B36" s="57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</row>
    <row r="37" spans="2:13" x14ac:dyDescent="0.3">
      <c r="B37" s="57"/>
      <c r="C37" s="1"/>
      <c r="D37" s="53"/>
      <c r="E37" s="1"/>
      <c r="F37" s="53"/>
      <c r="G37" s="1"/>
      <c r="H37" s="53"/>
      <c r="I37" s="1"/>
      <c r="J37" s="53"/>
      <c r="K37" s="1"/>
      <c r="L37" s="53"/>
      <c r="M37" s="1"/>
    </row>
    <row r="38" spans="2:13" x14ac:dyDescent="0.3">
      <c r="B38" s="57"/>
      <c r="C38" s="1"/>
      <c r="D38" s="53"/>
      <c r="E38" s="1"/>
      <c r="F38" s="53"/>
      <c r="G38" s="1"/>
      <c r="H38" s="53"/>
      <c r="I38" s="1"/>
      <c r="J38" s="53"/>
      <c r="K38" s="1"/>
      <c r="L38" s="53"/>
      <c r="M38" s="1"/>
    </row>
    <row r="39" spans="2:13" x14ac:dyDescent="0.3">
      <c r="B39" s="57"/>
      <c r="C39" s="1"/>
      <c r="D39" s="53"/>
      <c r="E39" s="1"/>
      <c r="F39" s="53"/>
      <c r="G39" s="1"/>
      <c r="H39" s="53"/>
      <c r="I39" s="1"/>
      <c r="J39" s="53"/>
      <c r="K39" s="1"/>
      <c r="L39" s="53"/>
      <c r="M39" s="1"/>
    </row>
    <row r="40" spans="2:13" x14ac:dyDescent="0.3">
      <c r="B40" s="57"/>
      <c r="C40" s="1"/>
      <c r="D40" s="53"/>
      <c r="E40" s="1"/>
      <c r="F40" s="53"/>
      <c r="G40" s="1"/>
      <c r="H40" s="53"/>
      <c r="I40" s="1"/>
      <c r="J40" s="53"/>
      <c r="K40" s="1"/>
      <c r="L40" s="53"/>
      <c r="M40" s="1"/>
    </row>
    <row r="41" spans="2:13" x14ac:dyDescent="0.3">
      <c r="B41" s="57"/>
      <c r="C41" s="1"/>
      <c r="D41" s="53"/>
      <c r="E41" s="1"/>
      <c r="F41" s="53"/>
      <c r="G41" s="1"/>
      <c r="H41" s="53"/>
      <c r="I41" s="1"/>
      <c r="J41" s="53"/>
      <c r="K41" s="1"/>
      <c r="L41" s="53"/>
      <c r="M41" s="1"/>
    </row>
    <row r="42" spans="2:13" x14ac:dyDescent="0.3">
      <c r="B42" s="57"/>
      <c r="C42" s="1"/>
      <c r="D42" s="53"/>
      <c r="E42" s="1"/>
      <c r="F42" s="53"/>
      <c r="G42" s="1"/>
      <c r="H42" s="53"/>
      <c r="I42" s="1"/>
      <c r="J42" s="53"/>
      <c r="K42" s="1"/>
      <c r="L42" s="53"/>
      <c r="M42" s="1"/>
    </row>
    <row r="43" spans="2:13" x14ac:dyDescent="0.3">
      <c r="B43" s="57"/>
      <c r="C43" s="1"/>
      <c r="D43" s="53"/>
      <c r="E43" s="1"/>
      <c r="F43" s="53"/>
      <c r="G43" s="1"/>
      <c r="H43" s="53"/>
      <c r="I43" s="1"/>
      <c r="J43" s="53"/>
      <c r="K43" s="1"/>
      <c r="L43" s="53"/>
      <c r="M43" s="1"/>
    </row>
    <row r="44" spans="2:13" x14ac:dyDescent="0.3">
      <c r="B44" s="57"/>
      <c r="C44" s="1"/>
      <c r="D44" s="53"/>
      <c r="E44" s="1"/>
      <c r="F44" s="53"/>
      <c r="G44" s="1"/>
      <c r="H44" s="53"/>
      <c r="I44" s="1"/>
      <c r="J44" s="53"/>
      <c r="K44" s="1"/>
      <c r="L44" s="53"/>
      <c r="M44" s="1"/>
    </row>
    <row r="45" spans="2:13" x14ac:dyDescent="0.3">
      <c r="B45" s="57"/>
      <c r="C45" s="1"/>
      <c r="D45" s="53"/>
      <c r="E45" s="1"/>
      <c r="F45" s="53"/>
      <c r="G45" s="1"/>
      <c r="H45" s="53"/>
      <c r="I45" s="1"/>
      <c r="J45" s="53"/>
      <c r="K45" s="1"/>
      <c r="L45" s="53"/>
      <c r="M45" s="1"/>
    </row>
    <row r="46" spans="2:13" x14ac:dyDescent="0.3">
      <c r="B46" s="57"/>
      <c r="C46" s="1"/>
      <c r="D46" s="53"/>
      <c r="E46" s="1"/>
      <c r="F46" s="53"/>
      <c r="G46" s="1"/>
      <c r="H46" s="53"/>
      <c r="I46" s="1"/>
      <c r="J46" s="53"/>
      <c r="K46" s="1"/>
      <c r="L46" s="53"/>
      <c r="M46" s="1"/>
    </row>
    <row r="47" spans="2:13" x14ac:dyDescent="0.3">
      <c r="B47" s="57"/>
      <c r="C47" s="1"/>
      <c r="D47" s="53"/>
      <c r="E47" s="1"/>
      <c r="F47" s="53"/>
      <c r="G47" s="1"/>
      <c r="H47" s="53"/>
      <c r="I47" s="1"/>
      <c r="J47" s="53"/>
      <c r="K47" s="1"/>
      <c r="L47" s="53"/>
      <c r="M47" s="1"/>
    </row>
  </sheetData>
  <mergeCells count="7">
    <mergeCell ref="A2:M2"/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M48"/>
  <sheetViews>
    <sheetView workbookViewId="0">
      <selection activeCell="G22" sqref="G22"/>
    </sheetView>
  </sheetViews>
  <sheetFormatPr defaultRowHeight="14" x14ac:dyDescent="0.3"/>
  <cols>
    <col min="1" max="13" width="14.765625" customWidth="1"/>
  </cols>
  <sheetData>
    <row r="2" spans="1:13" ht="25" customHeight="1" x14ac:dyDescent="0.3">
      <c r="A2" s="101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0.149999999999999" customHeight="1" x14ac:dyDescent="0.3">
      <c r="A3" s="25"/>
      <c r="B3" s="102" t="s">
        <v>39</v>
      </c>
      <c r="C3" s="102"/>
      <c r="D3" s="102" t="s">
        <v>40</v>
      </c>
      <c r="E3" s="102"/>
      <c r="F3" s="102" t="s">
        <v>41</v>
      </c>
      <c r="G3" s="102"/>
      <c r="H3" s="102" t="s">
        <v>42</v>
      </c>
      <c r="I3" s="102"/>
      <c r="J3" s="102" t="s">
        <v>43</v>
      </c>
      <c r="K3" s="102"/>
      <c r="L3" s="102" t="s">
        <v>26</v>
      </c>
      <c r="M3" s="102"/>
    </row>
    <row r="4" spans="1:13" ht="29.25" customHeight="1" x14ac:dyDescent="0.3">
      <c r="A4" s="18" t="s">
        <v>23</v>
      </c>
      <c r="B4" s="18" t="s">
        <v>49</v>
      </c>
      <c r="C4" s="18" t="s">
        <v>47</v>
      </c>
      <c r="D4" s="18" t="s">
        <v>49</v>
      </c>
      <c r="E4" s="18" t="s">
        <v>47</v>
      </c>
      <c r="F4" s="18" t="s">
        <v>49</v>
      </c>
      <c r="G4" s="18" t="s">
        <v>47</v>
      </c>
      <c r="H4" s="18" t="s">
        <v>49</v>
      </c>
      <c r="I4" s="18" t="s">
        <v>47</v>
      </c>
      <c r="J4" s="18" t="s">
        <v>49</v>
      </c>
      <c r="K4" s="18" t="s">
        <v>47</v>
      </c>
      <c r="L4" s="18" t="s">
        <v>49</v>
      </c>
      <c r="M4" s="18" t="s">
        <v>47</v>
      </c>
    </row>
    <row r="5" spans="1:13" ht="15" customHeight="1" x14ac:dyDescent="0.3">
      <c r="A5" s="13">
        <v>2009</v>
      </c>
      <c r="B5" s="10">
        <v>470521178.99803507</v>
      </c>
      <c r="C5" s="10">
        <v>1876286.9846309999</v>
      </c>
      <c r="D5" s="10">
        <v>170972659.10960099</v>
      </c>
      <c r="E5" s="10">
        <v>1509057.2164459999</v>
      </c>
      <c r="F5" s="10">
        <v>32542618.578940999</v>
      </c>
      <c r="G5" s="10">
        <v>1854836.513632</v>
      </c>
      <c r="H5" s="10">
        <v>107308545.93000004</v>
      </c>
      <c r="I5" s="10">
        <v>1876286.9846309999</v>
      </c>
      <c r="J5" s="10">
        <v>23144154.859999996</v>
      </c>
      <c r="K5" s="10">
        <v>1509057.2164459999</v>
      </c>
      <c r="L5" s="10">
        <v>804489157.47657716</v>
      </c>
      <c r="M5" s="10">
        <v>1876286.9846309999</v>
      </c>
    </row>
    <row r="6" spans="1:13" ht="15" customHeight="1" x14ac:dyDescent="0.3">
      <c r="A6" s="14">
        <v>2010</v>
      </c>
      <c r="B6" s="12">
        <v>385332635.13273895</v>
      </c>
      <c r="C6" s="12">
        <v>1750216.2490320003</v>
      </c>
      <c r="D6" s="12">
        <v>124727123.283619</v>
      </c>
      <c r="E6" s="12">
        <v>1407268.6371920002</v>
      </c>
      <c r="F6" s="12">
        <v>24020796.179405998</v>
      </c>
      <c r="G6" s="12">
        <v>1729820.7496620002</v>
      </c>
      <c r="H6" s="12">
        <v>79099072.943016991</v>
      </c>
      <c r="I6" s="12">
        <v>1750216.2490320003</v>
      </c>
      <c r="J6" s="12">
        <v>22039192.260000002</v>
      </c>
      <c r="K6" s="12">
        <v>1407268.6371920002</v>
      </c>
      <c r="L6" s="12">
        <v>635218819.79878092</v>
      </c>
      <c r="M6" s="12">
        <v>1750216.2490320003</v>
      </c>
    </row>
    <row r="7" spans="1:13" ht="15" customHeight="1" x14ac:dyDescent="0.3">
      <c r="A7" s="13">
        <v>2011</v>
      </c>
      <c r="B7" s="10">
        <v>462274948.16278702</v>
      </c>
      <c r="C7" s="10">
        <v>1802330.9573410002</v>
      </c>
      <c r="D7" s="10">
        <v>105100352.47252701</v>
      </c>
      <c r="E7" s="10">
        <v>1449400.0746050002</v>
      </c>
      <c r="F7" s="10">
        <v>22274157.956763003</v>
      </c>
      <c r="G7" s="10">
        <v>1779941.6749960002</v>
      </c>
      <c r="H7" s="10">
        <v>67989399.542102009</v>
      </c>
      <c r="I7" s="10">
        <v>1802330.9573410002</v>
      </c>
      <c r="J7" s="10">
        <v>19233618.290000003</v>
      </c>
      <c r="K7" s="10">
        <v>1449400.0746050002</v>
      </c>
      <c r="L7" s="10">
        <v>676872476.42417896</v>
      </c>
      <c r="M7" s="10">
        <v>1802330.9573410002</v>
      </c>
    </row>
    <row r="8" spans="1:13" ht="15" customHeight="1" x14ac:dyDescent="0.3">
      <c r="A8" s="14">
        <v>2012</v>
      </c>
      <c r="B8" s="12">
        <v>484159489.91406709</v>
      </c>
      <c r="C8" s="12">
        <v>1869112.60341</v>
      </c>
      <c r="D8" s="12">
        <v>92891681.376045018</v>
      </c>
      <c r="E8" s="12">
        <v>1515134.4064189999</v>
      </c>
      <c r="F8" s="12">
        <v>20565263.659430999</v>
      </c>
      <c r="G8" s="12">
        <v>1847933.1169169999</v>
      </c>
      <c r="H8" s="12">
        <v>73395306.407256022</v>
      </c>
      <c r="I8" s="12">
        <v>1869112.60341</v>
      </c>
      <c r="J8" s="12">
        <v>16458296.609999998</v>
      </c>
      <c r="K8" s="12">
        <v>1515134.4064189999</v>
      </c>
      <c r="L8" s="12">
        <v>687470037.96679914</v>
      </c>
      <c r="M8" s="12">
        <v>1869112.60341</v>
      </c>
    </row>
    <row r="9" spans="1:13" ht="15" customHeight="1" x14ac:dyDescent="0.3">
      <c r="A9" s="13">
        <v>2013</v>
      </c>
      <c r="B9" s="10">
        <v>490150287.92011601</v>
      </c>
      <c r="C9" s="10">
        <v>1873237.6487279998</v>
      </c>
      <c r="D9" s="10">
        <v>94586963.149193004</v>
      </c>
      <c r="E9" s="10">
        <v>1548089.740947</v>
      </c>
      <c r="F9" s="10">
        <v>22262413.670277994</v>
      </c>
      <c r="G9" s="10">
        <v>1851937.4363189999</v>
      </c>
      <c r="H9" s="10">
        <v>70883750.030070007</v>
      </c>
      <c r="I9" s="10">
        <v>1873237.6487279998</v>
      </c>
      <c r="J9" s="10">
        <v>16391385.349940002</v>
      </c>
      <c r="K9" s="10">
        <v>1548089.740947</v>
      </c>
      <c r="L9" s="10">
        <v>694274800.11959696</v>
      </c>
      <c r="M9" s="10">
        <v>1873237.6487279998</v>
      </c>
    </row>
    <row r="10" spans="1:13" ht="15" customHeight="1" x14ac:dyDescent="0.3">
      <c r="A10" s="14">
        <v>2014</v>
      </c>
      <c r="B10" s="12">
        <v>540130202.856866</v>
      </c>
      <c r="C10" s="12">
        <v>1856551.6167759998</v>
      </c>
      <c r="D10" s="12">
        <v>103255391.87045901</v>
      </c>
      <c r="E10" s="12">
        <v>1551130.361887</v>
      </c>
      <c r="F10" s="12">
        <v>22568824.599306997</v>
      </c>
      <c r="G10" s="12">
        <v>1833277.6947909999</v>
      </c>
      <c r="H10" s="12">
        <v>74320459.593330994</v>
      </c>
      <c r="I10" s="12">
        <v>1856551.6167759998</v>
      </c>
      <c r="J10" s="12">
        <v>15438973.461079998</v>
      </c>
      <c r="K10" s="12">
        <v>1551130.361887</v>
      </c>
      <c r="L10" s="12">
        <v>755713852.38104284</v>
      </c>
      <c r="M10" s="12">
        <v>1856551.6167759998</v>
      </c>
    </row>
    <row r="11" spans="1:13" ht="15" customHeight="1" x14ac:dyDescent="0.3">
      <c r="A11" s="13">
        <v>2015</v>
      </c>
      <c r="B11" s="10">
        <v>512209651.87950099</v>
      </c>
      <c r="C11" s="10">
        <v>1813256.6278660002</v>
      </c>
      <c r="D11" s="10">
        <v>98909635.157587022</v>
      </c>
      <c r="E11" s="10">
        <v>1523275.2125340002</v>
      </c>
      <c r="F11" s="10">
        <v>19392537.866830003</v>
      </c>
      <c r="G11" s="10">
        <v>1796119.2868460002</v>
      </c>
      <c r="H11" s="10">
        <v>72335973.462928995</v>
      </c>
      <c r="I11" s="10">
        <v>1813256.6278660002</v>
      </c>
      <c r="J11" s="10">
        <v>14326125.78145</v>
      </c>
      <c r="K11" s="10">
        <v>1523275.2125340002</v>
      </c>
      <c r="L11" s="10">
        <v>717173924.14829707</v>
      </c>
      <c r="M11" s="10">
        <v>1813256.6278660002</v>
      </c>
    </row>
    <row r="12" spans="1:13" ht="15" customHeight="1" x14ac:dyDescent="0.3">
      <c r="A12" s="14">
        <v>2016</v>
      </c>
      <c r="B12" s="12">
        <v>510858614.62853998</v>
      </c>
      <c r="C12" s="12">
        <v>1793366.6890690001</v>
      </c>
      <c r="D12" s="12">
        <v>83420732.439017013</v>
      </c>
      <c r="E12" s="12">
        <v>1515605.4211039999</v>
      </c>
      <c r="F12" s="12">
        <v>13794422.097134002</v>
      </c>
      <c r="G12" s="12">
        <v>1780681.287395</v>
      </c>
      <c r="H12" s="12">
        <v>69625782.45569399</v>
      </c>
      <c r="I12" s="12">
        <v>1793366.6890690001</v>
      </c>
      <c r="J12" s="12">
        <v>14104349.524549998</v>
      </c>
      <c r="K12" s="12">
        <v>1515605.4211039999</v>
      </c>
      <c r="L12" s="12">
        <v>691803901.14493489</v>
      </c>
      <c r="M12" s="12">
        <v>1793366.6890690001</v>
      </c>
    </row>
    <row r="13" spans="1:13" ht="15" customHeight="1" x14ac:dyDescent="0.3">
      <c r="A13" s="13">
        <v>2017</v>
      </c>
      <c r="B13" s="10">
        <v>512826445.62355083</v>
      </c>
      <c r="C13" s="10">
        <v>1864224.8000479999</v>
      </c>
      <c r="D13" s="10">
        <v>81977518.371921003</v>
      </c>
      <c r="E13" s="10">
        <v>1567493.0446909999</v>
      </c>
      <c r="F13" s="10">
        <v>12228861.768835997</v>
      </c>
      <c r="G13" s="10">
        <v>1852248.7022009999</v>
      </c>
      <c r="H13" s="10">
        <v>70852196.115549996</v>
      </c>
      <c r="I13" s="10">
        <v>1864224.8000479999</v>
      </c>
      <c r="J13" s="10">
        <v>13317047.913061999</v>
      </c>
      <c r="K13" s="10">
        <v>1567493.0446909999</v>
      </c>
      <c r="L13" s="10">
        <v>691202069.79291987</v>
      </c>
      <c r="M13" s="10">
        <v>1864224.8000479999</v>
      </c>
    </row>
    <row r="14" spans="1:13" ht="15" customHeight="1" x14ac:dyDescent="0.3">
      <c r="A14" s="14">
        <v>2018</v>
      </c>
      <c r="B14" s="12">
        <v>501166224.77537602</v>
      </c>
      <c r="C14" s="12">
        <v>1878686.9372680001</v>
      </c>
      <c r="D14" s="12">
        <v>85679512.082664996</v>
      </c>
      <c r="E14" s="12">
        <v>1568904.6850880003</v>
      </c>
      <c r="F14" s="12">
        <v>13238244.452169001</v>
      </c>
      <c r="G14" s="12">
        <v>1866885.7558800001</v>
      </c>
      <c r="H14" s="12">
        <v>75381597.815557986</v>
      </c>
      <c r="I14" s="12">
        <v>1878686.9372680001</v>
      </c>
      <c r="J14" s="12">
        <v>15246990.711579999</v>
      </c>
      <c r="K14" s="12">
        <v>1568904.6850880003</v>
      </c>
      <c r="L14" s="12">
        <v>690712569.83734798</v>
      </c>
      <c r="M14" s="12">
        <v>1878686.9372680001</v>
      </c>
    </row>
    <row r="15" spans="1:13" ht="15" customHeight="1" x14ac:dyDescent="0.3">
      <c r="A15" s="13">
        <v>2019</v>
      </c>
      <c r="B15" s="10">
        <v>485164242.88246191</v>
      </c>
      <c r="C15" s="10">
        <v>1948483.8334700004</v>
      </c>
      <c r="D15" s="10">
        <v>89584198.123970017</v>
      </c>
      <c r="E15" s="10">
        <v>1648685.6187470003</v>
      </c>
      <c r="F15" s="10">
        <v>14961894.169399001</v>
      </c>
      <c r="G15" s="10">
        <v>1937838.6496340004</v>
      </c>
      <c r="H15" s="10">
        <v>82812573.426760003</v>
      </c>
      <c r="I15" s="10">
        <v>1948483.8334700004</v>
      </c>
      <c r="J15" s="10">
        <v>14043924.380120002</v>
      </c>
      <c r="K15" s="10">
        <v>1648685.6187470003</v>
      </c>
      <c r="L15" s="10">
        <v>686566832.98271096</v>
      </c>
      <c r="M15" s="10">
        <v>1948483.8334700004</v>
      </c>
    </row>
    <row r="16" spans="1:13" ht="15" customHeight="1" x14ac:dyDescent="0.3">
      <c r="A16" s="14">
        <v>2020</v>
      </c>
      <c r="B16" s="12">
        <v>400452818.5609231</v>
      </c>
      <c r="C16" s="12">
        <v>2044004.1097829998</v>
      </c>
      <c r="D16" s="12">
        <v>74868542.811882019</v>
      </c>
      <c r="E16" s="12">
        <v>1773381.722639</v>
      </c>
      <c r="F16" s="12">
        <v>9703481.7094240002</v>
      </c>
      <c r="G16" s="12">
        <v>2035228.3832779999</v>
      </c>
      <c r="H16" s="12">
        <v>60956202.280207992</v>
      </c>
      <c r="I16" s="12">
        <v>2044004.1097829998</v>
      </c>
      <c r="J16" s="12">
        <v>14065342.612567998</v>
      </c>
      <c r="K16" s="12">
        <v>1773381.722639</v>
      </c>
      <c r="L16" s="12">
        <v>560046387.97500515</v>
      </c>
      <c r="M16" s="12">
        <v>2044004.1097829998</v>
      </c>
    </row>
    <row r="17" spans="1:13" x14ac:dyDescent="0.3">
      <c r="A17" s="13">
        <v>2021</v>
      </c>
      <c r="B17" s="10">
        <v>395535597.81685096</v>
      </c>
      <c r="C17" s="10">
        <v>2109967.7776860003</v>
      </c>
      <c r="D17" s="10">
        <v>98902506.402266994</v>
      </c>
      <c r="E17" s="10">
        <v>1879114.7921070002</v>
      </c>
      <c r="F17" s="10">
        <v>10815375.085638996</v>
      </c>
      <c r="G17" s="10">
        <v>2102139.2470360002</v>
      </c>
      <c r="H17" s="10">
        <v>79791184.194481969</v>
      </c>
      <c r="I17" s="10">
        <v>2109967.7776860003</v>
      </c>
      <c r="J17" s="10">
        <v>17476258.813834995</v>
      </c>
      <c r="K17" s="10">
        <v>1879114.7921070002</v>
      </c>
      <c r="L17" s="10">
        <v>602520922.31307399</v>
      </c>
      <c r="M17" s="10">
        <v>2109967.7776860003</v>
      </c>
    </row>
    <row r="18" spans="1:13" x14ac:dyDescent="0.3">
      <c r="A18" s="14">
        <v>2022</v>
      </c>
      <c r="B18" s="12">
        <v>441683192.488244</v>
      </c>
      <c r="C18" s="12">
        <v>2182971.7129000002</v>
      </c>
      <c r="D18" s="12">
        <v>159351852.54057601</v>
      </c>
      <c r="E18" s="12">
        <v>1984540.0292330002</v>
      </c>
      <c r="F18" s="12">
        <v>19897969.669939999</v>
      </c>
      <c r="G18" s="12">
        <v>2175650.8059720001</v>
      </c>
      <c r="H18" s="12">
        <v>111473066.25943798</v>
      </c>
      <c r="I18" s="12">
        <v>2182971.7129000002</v>
      </c>
      <c r="J18" s="12">
        <v>18324099.380520001</v>
      </c>
      <c r="K18" s="12">
        <v>1984540.0292330002</v>
      </c>
      <c r="L18" s="12">
        <v>750730180.33871806</v>
      </c>
      <c r="M18" s="12">
        <v>2182971.7129000002</v>
      </c>
    </row>
    <row r="19" spans="1:13" x14ac:dyDescent="0.3">
      <c r="B19" s="55"/>
      <c r="D19" s="55"/>
      <c r="F19" s="55"/>
      <c r="H19" s="55"/>
      <c r="J19" s="55"/>
      <c r="L19" s="55"/>
    </row>
    <row r="20" spans="1:13" x14ac:dyDescent="0.3">
      <c r="B20" s="55"/>
      <c r="D20" s="55"/>
      <c r="F20" s="55"/>
      <c r="H20" s="55"/>
      <c r="J20" s="55"/>
      <c r="L20" s="55"/>
    </row>
    <row r="21" spans="1:13" x14ac:dyDescent="0.3">
      <c r="D21" s="55"/>
      <c r="E21" s="55"/>
      <c r="F21" s="55"/>
      <c r="G21" s="55"/>
      <c r="H21" s="55"/>
      <c r="I21" s="55"/>
    </row>
    <row r="22" spans="1:13" x14ac:dyDescent="0.3">
      <c r="D22" s="55"/>
      <c r="E22" s="55"/>
      <c r="F22" s="55"/>
      <c r="G22" s="55"/>
      <c r="H22" s="55"/>
      <c r="I22" s="55"/>
    </row>
    <row r="23" spans="1:13" x14ac:dyDescent="0.3">
      <c r="D23" s="55"/>
      <c r="E23" s="55"/>
      <c r="F23" s="55"/>
      <c r="G23" s="55"/>
      <c r="H23" s="55"/>
      <c r="I23" s="55"/>
    </row>
    <row r="24" spans="1:13" x14ac:dyDescent="0.3">
      <c r="D24" s="55"/>
      <c r="E24" s="55"/>
      <c r="F24" s="55"/>
      <c r="G24" s="55"/>
      <c r="H24" s="55"/>
      <c r="I24" s="55"/>
    </row>
    <row r="25" spans="1:13" x14ac:dyDescent="0.3">
      <c r="D25" s="55"/>
      <c r="E25" s="55"/>
      <c r="F25" s="55"/>
      <c r="G25" s="55"/>
      <c r="H25" s="55"/>
      <c r="I25" s="55"/>
    </row>
    <row r="26" spans="1:13" x14ac:dyDescent="0.3">
      <c r="D26" s="55"/>
      <c r="E26" s="55"/>
      <c r="F26" s="55"/>
      <c r="G26" s="55"/>
      <c r="H26" s="55"/>
      <c r="I26" s="55"/>
    </row>
    <row r="27" spans="1:13" x14ac:dyDescent="0.3">
      <c r="D27" s="55"/>
      <c r="E27" s="55"/>
      <c r="F27" s="55"/>
      <c r="G27" s="55"/>
      <c r="H27" s="55"/>
      <c r="I27" s="55"/>
    </row>
    <row r="28" spans="1:13" x14ac:dyDescent="0.3">
      <c r="D28" s="55"/>
      <c r="E28" s="55"/>
      <c r="F28" s="55"/>
      <c r="G28" s="55"/>
      <c r="H28" s="55"/>
      <c r="I28" s="55"/>
    </row>
    <row r="29" spans="1:13" x14ac:dyDescent="0.3">
      <c r="D29" s="55"/>
      <c r="E29" s="55"/>
      <c r="F29" s="55"/>
      <c r="G29" s="55"/>
      <c r="H29" s="55"/>
      <c r="I29" s="55"/>
    </row>
    <row r="30" spans="1:13" x14ac:dyDescent="0.3">
      <c r="D30" s="55"/>
      <c r="E30" s="55"/>
      <c r="F30" s="55"/>
      <c r="G30" s="55"/>
      <c r="H30" s="55"/>
      <c r="I30" s="55"/>
    </row>
    <row r="31" spans="1:13" x14ac:dyDescent="0.3">
      <c r="D31" s="55"/>
      <c r="E31" s="55"/>
      <c r="F31" s="55"/>
      <c r="G31" s="55"/>
      <c r="H31" s="55"/>
      <c r="I31" s="55"/>
    </row>
    <row r="32" spans="1:13" x14ac:dyDescent="0.3">
      <c r="H32" s="55"/>
    </row>
    <row r="36" spans="2:13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</sheetData>
  <mergeCells count="7">
    <mergeCell ref="A2:M2"/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2:G67"/>
  <sheetViews>
    <sheetView workbookViewId="0">
      <selection activeCell="A2" sqref="A2:C2"/>
    </sheetView>
  </sheetViews>
  <sheetFormatPr defaultRowHeight="14" x14ac:dyDescent="0.3"/>
  <cols>
    <col min="1" max="1" width="54.84375" customWidth="1"/>
    <col min="2" max="3" width="22.765625" customWidth="1"/>
    <col min="4" max="4" width="4.4609375" customWidth="1"/>
    <col min="5" max="5" width="29.07421875" customWidth="1"/>
    <col min="6" max="6" width="25.765625" customWidth="1"/>
    <col min="7" max="7" width="42.3046875" customWidth="1"/>
  </cols>
  <sheetData>
    <row r="2" spans="1:7" ht="25" customHeight="1" x14ac:dyDescent="0.3">
      <c r="A2" s="101" t="s">
        <v>50</v>
      </c>
      <c r="B2" s="101"/>
      <c r="C2" s="101"/>
      <c r="E2" s="106" t="s">
        <v>51</v>
      </c>
      <c r="F2" s="106"/>
      <c r="G2" s="106"/>
    </row>
    <row r="3" spans="1:7" ht="20.149999999999999" customHeight="1" x14ac:dyDescent="0.3">
      <c r="A3" s="16" t="s">
        <v>52</v>
      </c>
      <c r="B3" s="16" t="s">
        <v>53</v>
      </c>
      <c r="C3" s="16" t="s">
        <v>54</v>
      </c>
      <c r="E3" s="18" t="s">
        <v>55</v>
      </c>
      <c r="F3" s="18" t="s">
        <v>54</v>
      </c>
      <c r="G3" s="18" t="s">
        <v>56</v>
      </c>
    </row>
    <row r="4" spans="1:7" ht="15" customHeight="1" x14ac:dyDescent="0.3">
      <c r="A4" s="21" t="s">
        <v>57</v>
      </c>
      <c r="B4" s="60">
        <v>1</v>
      </c>
      <c r="C4" s="60">
        <v>14947337930.1385</v>
      </c>
      <c r="E4" s="107" t="s">
        <v>58</v>
      </c>
      <c r="F4" s="107"/>
      <c r="G4" s="107"/>
    </row>
    <row r="5" spans="1:7" ht="15" customHeight="1" x14ac:dyDescent="0.3">
      <c r="A5" s="22" t="s">
        <v>59</v>
      </c>
      <c r="B5" s="61">
        <v>2</v>
      </c>
      <c r="C5" s="61">
        <v>10898229520.4088</v>
      </c>
      <c r="E5" s="13" t="s">
        <v>60</v>
      </c>
      <c r="F5" s="10">
        <v>14766519638.4368</v>
      </c>
      <c r="G5" s="23" t="s">
        <v>61</v>
      </c>
    </row>
    <row r="6" spans="1:7" ht="15" customHeight="1" x14ac:dyDescent="0.3">
      <c r="A6" s="21" t="s">
        <v>60</v>
      </c>
      <c r="B6" s="60">
        <v>3</v>
      </c>
      <c r="C6" s="60">
        <v>14766519638.4368</v>
      </c>
      <c r="E6" s="14" t="s">
        <v>62</v>
      </c>
      <c r="F6" s="12">
        <v>986681841.40008295</v>
      </c>
      <c r="G6" s="24" t="s">
        <v>63</v>
      </c>
    </row>
    <row r="7" spans="1:7" ht="15" customHeight="1" x14ac:dyDescent="0.3">
      <c r="A7" s="22" t="s">
        <v>64</v>
      </c>
      <c r="B7" s="61">
        <v>4</v>
      </c>
      <c r="C7" s="61">
        <v>6979221271.8048897</v>
      </c>
      <c r="E7" s="108" t="s">
        <v>65</v>
      </c>
      <c r="F7" s="109"/>
      <c r="G7" s="110"/>
    </row>
    <row r="8" spans="1:7" ht="15" customHeight="1" x14ac:dyDescent="0.3">
      <c r="A8" s="21" t="s">
        <v>66</v>
      </c>
      <c r="B8" s="60">
        <v>5</v>
      </c>
      <c r="C8" s="60">
        <v>2330705295.3712101</v>
      </c>
      <c r="E8" s="13" t="s">
        <v>67</v>
      </c>
      <c r="F8" s="10">
        <f>C16+C21+C22+C23+C24+C31</f>
        <v>14121018623.484844</v>
      </c>
      <c r="G8" s="23" t="s">
        <v>68</v>
      </c>
    </row>
    <row r="9" spans="1:7" x14ac:dyDescent="0.3">
      <c r="A9" s="22" t="s">
        <v>69</v>
      </c>
      <c r="B9" s="61">
        <v>6</v>
      </c>
      <c r="C9" s="61">
        <v>328791227.33608103</v>
      </c>
      <c r="E9" s="14" t="s">
        <v>70</v>
      </c>
      <c r="F9" s="12">
        <f>(C9+C10)-((C12+C13)+(C17+C18))</f>
        <v>587254776.42463398</v>
      </c>
      <c r="G9" s="24" t="s">
        <v>71</v>
      </c>
    </row>
    <row r="10" spans="1:7" ht="15" customHeight="1" x14ac:dyDescent="0.3">
      <c r="A10" s="21" t="s">
        <v>72</v>
      </c>
      <c r="B10" s="60">
        <v>7</v>
      </c>
      <c r="C10" s="60">
        <v>3592812854.7681298</v>
      </c>
      <c r="E10" s="13" t="s">
        <v>73</v>
      </c>
      <c r="F10" s="10">
        <f>C27</f>
        <v>90325539.248455003</v>
      </c>
      <c r="G10" s="23" t="s">
        <v>74</v>
      </c>
    </row>
    <row r="11" spans="1:7" ht="15" customHeight="1" x14ac:dyDescent="0.3">
      <c r="A11" s="22" t="s">
        <v>62</v>
      </c>
      <c r="B11" s="61" t="s">
        <v>75</v>
      </c>
      <c r="C11" s="61">
        <v>986681841.40008295</v>
      </c>
      <c r="E11" s="14" t="s">
        <v>76</v>
      </c>
      <c r="F11" s="12">
        <f>C26</f>
        <v>134171643.39112499</v>
      </c>
      <c r="G11" s="24" t="s">
        <v>77</v>
      </c>
    </row>
    <row r="12" spans="1:7" ht="15" customHeight="1" x14ac:dyDescent="0.3">
      <c r="A12" s="21" t="s">
        <v>78</v>
      </c>
      <c r="B12" s="60">
        <v>9</v>
      </c>
      <c r="C12" s="60">
        <v>14770431.445346</v>
      </c>
      <c r="E12" s="108" t="s">
        <v>79</v>
      </c>
      <c r="F12" s="109"/>
      <c r="G12" s="110"/>
    </row>
    <row r="13" spans="1:7" ht="15" customHeight="1" x14ac:dyDescent="0.3">
      <c r="A13" s="22" t="s">
        <v>80</v>
      </c>
      <c r="B13" s="61">
        <v>10</v>
      </c>
      <c r="C13" s="61">
        <v>956152342.86563802</v>
      </c>
      <c r="E13" s="13" t="s">
        <v>79</v>
      </c>
      <c r="F13" s="10">
        <f>(F5+F6)-(F8+F9+F10+F11)</f>
        <v>820430897.28782654</v>
      </c>
      <c r="G13" s="23" t="s">
        <v>81</v>
      </c>
    </row>
    <row r="14" spans="1:7" ht="15" customHeight="1" x14ac:dyDescent="0.3">
      <c r="A14" s="21" t="s">
        <v>82</v>
      </c>
      <c r="B14" s="60">
        <v>12</v>
      </c>
      <c r="C14" s="60">
        <v>1957604623.7111101</v>
      </c>
      <c r="E14" s="25"/>
      <c r="F14" s="25"/>
      <c r="G14" s="25"/>
    </row>
    <row r="15" spans="1:7" x14ac:dyDescent="0.3">
      <c r="A15" s="22" t="s">
        <v>83</v>
      </c>
      <c r="B15" s="61">
        <v>13</v>
      </c>
      <c r="C15" s="61">
        <v>12802520183.053699</v>
      </c>
      <c r="E15" s="103" t="s">
        <v>84</v>
      </c>
      <c r="F15" s="104"/>
      <c r="G15" s="105"/>
    </row>
    <row r="16" spans="1:7" ht="14.15" customHeight="1" x14ac:dyDescent="0.3">
      <c r="A16" s="21" t="s">
        <v>85</v>
      </c>
      <c r="B16" s="60">
        <v>14</v>
      </c>
      <c r="C16" s="60">
        <v>9238617572.3505192</v>
      </c>
      <c r="E16" s="18" t="s">
        <v>55</v>
      </c>
      <c r="F16" s="18" t="s">
        <v>54</v>
      </c>
      <c r="G16" s="18" t="s">
        <v>56</v>
      </c>
    </row>
    <row r="17" spans="1:7" x14ac:dyDescent="0.3">
      <c r="A17" s="22" t="s">
        <v>86</v>
      </c>
      <c r="B17" s="61">
        <v>15</v>
      </c>
      <c r="C17" s="61">
        <v>183951580.814273</v>
      </c>
      <c r="E17" s="85" t="s">
        <v>65</v>
      </c>
      <c r="F17" s="86"/>
      <c r="G17" s="87"/>
    </row>
    <row r="18" spans="1:7" x14ac:dyDescent="0.3">
      <c r="A18" s="21" t="s">
        <v>87</v>
      </c>
      <c r="B18" s="60">
        <v>16</v>
      </c>
      <c r="C18" s="60">
        <v>2179474950.5543199</v>
      </c>
      <c r="E18" s="13" t="s">
        <v>85</v>
      </c>
      <c r="F18" s="10">
        <f>C16</f>
        <v>9238617572.3505192</v>
      </c>
      <c r="G18" s="23" t="s">
        <v>88</v>
      </c>
    </row>
    <row r="19" spans="1:7" x14ac:dyDescent="0.3">
      <c r="A19" s="22" t="s">
        <v>89</v>
      </c>
      <c r="B19" s="61">
        <v>17</v>
      </c>
      <c r="C19" s="61">
        <v>9166341044.6067009</v>
      </c>
      <c r="E19" s="14" t="s">
        <v>90</v>
      </c>
      <c r="F19" s="12">
        <f>C21+C22</f>
        <v>1221115813.0379291</v>
      </c>
      <c r="G19" s="24" t="s">
        <v>91</v>
      </c>
    </row>
    <row r="20" spans="1:7" x14ac:dyDescent="0.3">
      <c r="A20" s="21" t="s">
        <v>92</v>
      </c>
      <c r="B20" s="60">
        <v>18</v>
      </c>
      <c r="C20" s="60">
        <v>7466413753.0130501</v>
      </c>
      <c r="E20" s="13" t="s">
        <v>93</v>
      </c>
      <c r="F20" s="10">
        <f>C23</f>
        <v>2287738719.1552</v>
      </c>
      <c r="G20" s="23" t="s">
        <v>94</v>
      </c>
    </row>
    <row r="21" spans="1:7" x14ac:dyDescent="0.3">
      <c r="A21" s="22" t="s">
        <v>95</v>
      </c>
      <c r="B21" s="61">
        <v>19</v>
      </c>
      <c r="C21" s="61">
        <v>992174904.39946198</v>
      </c>
      <c r="E21" s="14" t="s">
        <v>96</v>
      </c>
      <c r="F21" s="12">
        <f>C24</f>
        <v>759944770.35846305</v>
      </c>
      <c r="G21" s="24" t="s">
        <v>97</v>
      </c>
    </row>
    <row r="22" spans="1:7" x14ac:dyDescent="0.3">
      <c r="A22" s="21" t="s">
        <v>98</v>
      </c>
      <c r="B22" s="60">
        <v>20</v>
      </c>
      <c r="C22" s="60">
        <v>228940908.63846701</v>
      </c>
      <c r="E22" s="13" t="s">
        <v>99</v>
      </c>
      <c r="F22" s="10">
        <f>C31</f>
        <v>613601748.58273399</v>
      </c>
      <c r="G22" s="23" t="s">
        <v>100</v>
      </c>
    </row>
    <row r="23" spans="1:7" x14ac:dyDescent="0.3">
      <c r="A23" s="22" t="s">
        <v>93</v>
      </c>
      <c r="B23" s="61">
        <v>21</v>
      </c>
      <c r="C23" s="61">
        <v>2287738719.1552</v>
      </c>
      <c r="E23" s="85" t="s">
        <v>101</v>
      </c>
      <c r="F23" s="86"/>
      <c r="G23" s="87"/>
    </row>
    <row r="24" spans="1:7" x14ac:dyDescent="0.3">
      <c r="A24" s="21" t="s">
        <v>96</v>
      </c>
      <c r="B24" s="60">
        <v>22</v>
      </c>
      <c r="C24" s="60">
        <v>759944770.35846305</v>
      </c>
      <c r="E24" s="13" t="s">
        <v>67</v>
      </c>
      <c r="F24" s="10">
        <f>SUM(F18:F22)</f>
        <v>14121018623.484844</v>
      </c>
      <c r="G24" s="23" t="s">
        <v>102</v>
      </c>
    </row>
    <row r="25" spans="1:7" x14ac:dyDescent="0.3">
      <c r="A25" s="22" t="s">
        <v>103</v>
      </c>
      <c r="B25" s="61">
        <v>23</v>
      </c>
      <c r="C25" s="61">
        <v>11757592092.116251</v>
      </c>
    </row>
    <row r="26" spans="1:7" x14ac:dyDescent="0.3">
      <c r="A26" s="21" t="s">
        <v>104</v>
      </c>
      <c r="B26" s="60">
        <v>24</v>
      </c>
      <c r="C26" s="60">
        <v>134171643.39112499</v>
      </c>
    </row>
    <row r="27" spans="1:7" x14ac:dyDescent="0.3">
      <c r="A27" s="22" t="s">
        <v>105</v>
      </c>
      <c r="B27" s="61">
        <v>25</v>
      </c>
      <c r="C27" s="61">
        <v>90325539.248455003</v>
      </c>
      <c r="F27" s="1"/>
    </row>
    <row r="28" spans="1:7" ht="15" customHeight="1" x14ac:dyDescent="0.3">
      <c r="A28" s="21" t="s">
        <v>106</v>
      </c>
      <c r="B28" s="60">
        <v>26</v>
      </c>
      <c r="C28" s="60">
        <v>224497187.64968699</v>
      </c>
    </row>
    <row r="29" spans="1:7" ht="15" customHeight="1" x14ac:dyDescent="0.3">
      <c r="A29" s="22" t="s">
        <v>107</v>
      </c>
      <c r="B29" s="61">
        <v>27</v>
      </c>
      <c r="C29" s="61">
        <v>92447250.567255005</v>
      </c>
    </row>
    <row r="30" spans="1:7" ht="15" customHeight="1" x14ac:dyDescent="0.3">
      <c r="A30" s="21" t="s">
        <v>108</v>
      </c>
      <c r="B30" s="60">
        <v>28</v>
      </c>
      <c r="C30" s="60">
        <v>820430903.28776169</v>
      </c>
    </row>
    <row r="31" spans="1:7" ht="15" customHeight="1" x14ac:dyDescent="0.3">
      <c r="A31" s="22" t="s">
        <v>99</v>
      </c>
      <c r="B31" s="61">
        <v>29</v>
      </c>
      <c r="C31" s="61">
        <v>613601748.58273399</v>
      </c>
    </row>
    <row r="32" spans="1:7" ht="15" customHeight="1" x14ac:dyDescent="0.3">
      <c r="A32" s="21" t="s">
        <v>109</v>
      </c>
      <c r="B32" s="60">
        <v>34</v>
      </c>
      <c r="C32" s="60">
        <v>5456593066.2606897</v>
      </c>
    </row>
    <row r="33" spans="1:6" ht="15" customHeight="1" x14ac:dyDescent="0.3">
      <c r="A33" s="17" t="s">
        <v>110</v>
      </c>
      <c r="C33" s="1"/>
      <c r="F33" s="1"/>
    </row>
    <row r="34" spans="1:6" ht="15" customHeight="1" x14ac:dyDescent="0.3">
      <c r="C34" s="1"/>
    </row>
    <row r="35" spans="1:6" ht="15" customHeight="1" x14ac:dyDescent="0.35">
      <c r="C35" s="1"/>
      <c r="E35" s="90"/>
    </row>
    <row r="36" spans="1:6" ht="15" customHeight="1" x14ac:dyDescent="0.3">
      <c r="A36" s="1"/>
      <c r="B36" s="1"/>
      <c r="C36" s="1"/>
      <c r="E36" s="1"/>
      <c r="F36" s="1"/>
    </row>
    <row r="37" spans="1:6" ht="15" customHeight="1" x14ac:dyDescent="0.3">
      <c r="A37" s="1"/>
      <c r="B37" s="1"/>
      <c r="C37" s="1"/>
      <c r="E37" s="1"/>
    </row>
    <row r="38" spans="1:6" x14ac:dyDescent="0.3">
      <c r="A38" s="1"/>
      <c r="C38" s="1"/>
    </row>
    <row r="39" spans="1:6" x14ac:dyDescent="0.3">
      <c r="C39" s="1"/>
      <c r="E39" s="1"/>
      <c r="F39" s="1"/>
    </row>
    <row r="40" spans="1:6" x14ac:dyDescent="0.3">
      <c r="A40" s="1"/>
      <c r="C40" s="1"/>
      <c r="E40" s="1"/>
    </row>
    <row r="41" spans="1:6" x14ac:dyDescent="0.3">
      <c r="C41" s="1"/>
      <c r="E41" s="1"/>
    </row>
    <row r="42" spans="1:6" x14ac:dyDescent="0.3">
      <c r="C42" s="1"/>
      <c r="E42" s="1"/>
    </row>
    <row r="43" spans="1:6" x14ac:dyDescent="0.3">
      <c r="C43" s="1"/>
      <c r="E43" s="1"/>
    </row>
    <row r="44" spans="1:6" x14ac:dyDescent="0.3">
      <c r="C44" s="1"/>
      <c r="E44" s="1"/>
    </row>
    <row r="45" spans="1:6" x14ac:dyDescent="0.3">
      <c r="C45" s="1"/>
      <c r="E45" s="58"/>
    </row>
    <row r="46" spans="1:6" x14ac:dyDescent="0.3">
      <c r="C46" s="1"/>
      <c r="E46" s="1"/>
      <c r="F46" s="1"/>
    </row>
    <row r="47" spans="1:6" x14ac:dyDescent="0.3">
      <c r="C47" s="1"/>
      <c r="E47" s="1"/>
    </row>
    <row r="48" spans="1:6" x14ac:dyDescent="0.3">
      <c r="C48" s="1"/>
      <c r="E48" s="1"/>
    </row>
    <row r="49" spans="3:6" x14ac:dyDescent="0.3">
      <c r="C49" s="1"/>
      <c r="E49" s="1"/>
    </row>
    <row r="50" spans="3:6" x14ac:dyDescent="0.3">
      <c r="C50" s="1"/>
      <c r="E50" s="1"/>
    </row>
    <row r="51" spans="3:6" x14ac:dyDescent="0.3">
      <c r="C51" s="1"/>
      <c r="E51" s="1"/>
    </row>
    <row r="52" spans="3:6" x14ac:dyDescent="0.3">
      <c r="C52" s="1"/>
    </row>
    <row r="53" spans="3:6" x14ac:dyDescent="0.3">
      <c r="C53" s="1"/>
      <c r="E53" s="1"/>
    </row>
    <row r="54" spans="3:6" x14ac:dyDescent="0.3">
      <c r="C54" s="1"/>
      <c r="E54" s="1"/>
      <c r="F54" s="1"/>
    </row>
    <row r="55" spans="3:6" x14ac:dyDescent="0.3">
      <c r="C55" s="1"/>
    </row>
    <row r="56" spans="3:6" x14ac:dyDescent="0.3">
      <c r="C56" s="1"/>
    </row>
    <row r="57" spans="3:6" x14ac:dyDescent="0.3">
      <c r="C57" s="1"/>
      <c r="E57" s="1"/>
    </row>
    <row r="58" spans="3:6" x14ac:dyDescent="0.3">
      <c r="C58" s="1"/>
    </row>
    <row r="59" spans="3:6" x14ac:dyDescent="0.3">
      <c r="C59" s="1"/>
    </row>
    <row r="60" spans="3:6" x14ac:dyDescent="0.3">
      <c r="C60" s="1"/>
    </row>
    <row r="61" spans="3:6" x14ac:dyDescent="0.3">
      <c r="C61" s="1"/>
    </row>
    <row r="62" spans="3:6" x14ac:dyDescent="0.3">
      <c r="C62" s="1"/>
    </row>
    <row r="63" spans="3:6" x14ac:dyDescent="0.3">
      <c r="C63" s="1"/>
    </row>
    <row r="64" spans="3:6" x14ac:dyDescent="0.3">
      <c r="C64" s="1"/>
    </row>
    <row r="65" spans="3:3" x14ac:dyDescent="0.3">
      <c r="C65" s="1"/>
    </row>
    <row r="67" spans="3:3" x14ac:dyDescent="0.3">
      <c r="C67" s="1"/>
    </row>
  </sheetData>
  <mergeCells count="6">
    <mergeCell ref="E15:G15"/>
    <mergeCell ref="A2:C2"/>
    <mergeCell ref="E2:G2"/>
    <mergeCell ref="E4:G4"/>
    <mergeCell ref="E7:G7"/>
    <mergeCell ref="E12:G1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991ABBFFA054EA465E12AB89C9489" ma:contentTypeVersion="1" ma:contentTypeDescription="Create a new document." ma:contentTypeScope="" ma:versionID="31ac70ac7cb26c90cff3e52f8ea35bff">
  <xsd:schema xmlns:xsd="http://www.w3.org/2001/XMLSchema" xmlns:xs="http://www.w3.org/2001/XMLSchema" xmlns:p="http://schemas.microsoft.com/office/2006/metadata/properties" xmlns:ns2="58ce1c85-a318-42ec-bc41-99a813f997e9" targetNamespace="http://schemas.microsoft.com/office/2006/metadata/properties" ma:root="true" ma:fieldsID="4924125cd13ab3fb6c1c8c49c8392f63" ns2:_="">
    <xsd:import namespace="58ce1c85-a318-42ec-bc41-99a813f997e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e1c85-a318-42ec-bc41-99a813f997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33ed6465-8d2f-4fab-bbbc-787e2c148707" value=""/>
</sisl>
</file>

<file path=customXml/itemProps1.xml><?xml version="1.0" encoding="utf-8"?>
<ds:datastoreItem xmlns:ds="http://schemas.openxmlformats.org/officeDocument/2006/customXml" ds:itemID="{A72A0189-4877-4AFC-9E2F-4504EB049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ce1c85-a318-42ec-bc41-99a813f997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1D3156-B0EF-432E-9D01-5459B6145486}">
  <ds:schemaRefs>
    <ds:schemaRef ds:uri="http://purl.org/dc/elements/1.1/"/>
    <ds:schemaRef ds:uri="http://schemas.microsoft.com/office/2006/metadata/properties"/>
    <ds:schemaRef ds:uri="http://purl.org/dc/terms/"/>
    <ds:schemaRef ds:uri="58ce1c85-a318-42ec-bc41-99a813f997e9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15E9BF8-ACA3-469D-BC0C-828CE65840F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02A6D2F-8976-47DA-889B-FE54201D33A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Background</vt:lpstr>
      <vt:lpstr>Table1</vt:lpstr>
      <vt:lpstr>Figure1_2</vt:lpstr>
      <vt:lpstr>Figure4</vt:lpstr>
      <vt:lpstr>Figure5</vt:lpstr>
      <vt:lpstr>Table2</vt:lpstr>
      <vt:lpstr>Figure6</vt:lpstr>
      <vt:lpstr>Figure9</vt:lpstr>
      <vt:lpstr>Figure12</vt:lpstr>
      <vt:lpstr>Figure13_18</vt:lpstr>
      <vt:lpstr>Figure19</vt:lpstr>
      <vt:lpstr>Figure20</vt:lpstr>
      <vt:lpstr>Table8</vt:lpstr>
      <vt:lpstr>Table9</vt:lpstr>
      <vt:lpstr>Table11_12</vt:lpstr>
      <vt:lpstr>Table13</vt:lpstr>
      <vt:lpstr>Figure22</vt:lpstr>
      <vt:lpstr>Figure23</vt:lpstr>
      <vt:lpstr>Figure24</vt:lpstr>
      <vt:lpstr>Figure25</vt:lpstr>
      <vt:lpstr>Table14</vt:lpstr>
      <vt:lpstr>Table15</vt:lpstr>
      <vt:lpstr>Table16</vt:lpstr>
      <vt:lpstr>Table17</vt:lpstr>
      <vt:lpstr>Figure26</vt:lpstr>
      <vt:lpstr>SettledCostBands</vt:lpstr>
      <vt:lpstr>Figure27</vt:lpstr>
      <vt:lpstr>Figure 28</vt:lpstr>
      <vt:lpstr>Table20</vt:lpstr>
      <vt:lpstr>Table21</vt:lpstr>
      <vt:lpstr>Figure29_30</vt:lpstr>
      <vt:lpstr>Figure31</vt:lpstr>
      <vt:lpstr>Table23_24</vt:lpstr>
      <vt:lpstr>Table25_26</vt:lpstr>
      <vt:lpstr>Figure32</vt:lpstr>
      <vt:lpstr>Figure33</vt:lpstr>
      <vt:lpstr>Figure34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>Public</cp:keywords>
  <dc:description/>
  <cp:lastModifiedBy>Central Bank of Ireland</cp:lastModifiedBy>
  <cp:revision/>
  <dcterms:created xsi:type="dcterms:W3CDTF">2020-01-08T17:17:05Z</dcterms:created>
  <dcterms:modified xsi:type="dcterms:W3CDTF">2024-03-05T11:26:22Z</dcterms:modified>
  <cp:category>Public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c45ec8f9-f552-4d51-8639-0e8e53a79cf1</vt:lpwstr>
  </property>
  <property fmtid="{D5CDD505-2E9C-101B-9397-08002B2CF9AE}" pid="3" name="bjSaver">
    <vt:lpwstr>Lf3nRhR8rpU3DYe9p1UvkLcJ/bXBPqjG</vt:lpwstr>
  </property>
  <property fmtid="{D5CDD505-2E9C-101B-9397-08002B2CF9AE}" pid="4" name="_AdHocReviewCycleID">
    <vt:i4>1670246204</vt:i4>
  </property>
  <property fmtid="{D5CDD505-2E9C-101B-9397-08002B2CF9AE}" pid="5" name="_NewReviewCycle">
    <vt:lpwstr/>
  </property>
  <property fmtid="{D5CDD505-2E9C-101B-9397-08002B2CF9AE}" pid="6" name="_EmailSubject">
    <vt:lpwstr>Replace file on NCID webpage</vt:lpwstr>
  </property>
  <property fmtid="{D5CDD505-2E9C-101B-9397-08002B2CF9AE}" pid="7" name="_AuthorEmail">
    <vt:lpwstr>NCID@centralbank.ie</vt:lpwstr>
  </property>
  <property fmtid="{D5CDD505-2E9C-101B-9397-08002B2CF9AE}" pid="8" name="_AuthorEmailDisplayName">
    <vt:lpwstr>NCID</vt:lpwstr>
  </property>
  <property fmtid="{D5CDD505-2E9C-101B-9397-08002B2CF9AE}" pid="9" name="ContentTypeId">
    <vt:lpwstr>0x01010024F991ABBFFA054EA465E12AB89C9489</vt:lpwstr>
  </property>
  <property fmtid="{D5CDD505-2E9C-101B-9397-08002B2CF9AE}" pid="10" name="bjClsUserRVM">
    <vt:lpwstr>[]</vt:lpwstr>
  </property>
  <property fmtid="{D5CDD505-2E9C-101B-9397-08002B2CF9AE}" pid="11" name="_PreviousAdHocReviewCycleID">
    <vt:i4>-289279359</vt:i4>
  </property>
  <property fmtid="{D5CDD505-2E9C-101B-9397-08002B2CF9AE}" pid="12" name="_ReviewingToolsShownOnce">
    <vt:lpwstr/>
  </property>
  <property fmtid="{D5CDD505-2E9C-101B-9397-08002B2CF9AE}" pid="13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14" name="bjDocumentLabelXML-0">
    <vt:lpwstr>ames.com/2008/01/sie/internal/label"&gt;&lt;element uid="33ed6465-8d2f-4fab-bbbc-787e2c148707" value="" /&gt;&lt;/sisl&gt;</vt:lpwstr>
  </property>
  <property fmtid="{D5CDD505-2E9C-101B-9397-08002B2CF9AE}" pid="15" name="bjDocumentSecurityLabel">
    <vt:lpwstr>Public</vt:lpwstr>
  </property>
  <property fmtid="{D5CDD505-2E9C-101B-9397-08002B2CF9AE}" pid="16" name="bjLeftHeaderLabel-first">
    <vt:lpwstr>&amp;"Times New Roman,Regular"&amp;12&amp;K000000Central Bank of Ireland - PUBLIC</vt:lpwstr>
  </property>
  <property fmtid="{D5CDD505-2E9C-101B-9397-08002B2CF9AE}" pid="17" name="bjLeftHeaderLabel-even">
    <vt:lpwstr>&amp;"Times New Roman,Regular"&amp;12&amp;K000000Central Bank of Ireland - PUBLIC</vt:lpwstr>
  </property>
  <property fmtid="{D5CDD505-2E9C-101B-9397-08002B2CF9AE}" pid="18" name="bjLeftHeaderLabel">
    <vt:lpwstr>&amp;"Times New Roman,Regular"&amp;12&amp;K000000Central Bank of Ireland - PUBLIC</vt:lpwstr>
  </property>
</Properties>
</file>