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okeeffe\Desktop\"/>
    </mc:Choice>
  </mc:AlternateContent>
  <bookViews>
    <workbookView xWindow="0" yWindow="0" windowWidth="23040" windowHeight="8160" activeTab="1"/>
  </bookViews>
  <sheets>
    <sheet name="Background Info" sheetId="23" r:id="rId1"/>
    <sheet name="Figure1" sheetId="16" r:id="rId2"/>
    <sheet name="Figure2" sheetId="17" r:id="rId3"/>
    <sheet name="Figure3" sheetId="20" r:id="rId4"/>
    <sheet name="Figure4" sheetId="18" r:id="rId5"/>
    <sheet name="Figure5" sheetId="19" r:id="rId6"/>
    <sheet name="Figure6" sheetId="21" r:id="rId7"/>
    <sheet name="Figure8" sheetId="24" r:id="rId8"/>
    <sheet name="Table4" sheetId="2" r:id="rId9"/>
    <sheet name="Figure12" sheetId="39" r:id="rId10"/>
    <sheet name="Figure13" sheetId="1" r:id="rId11"/>
    <sheet name="Figure14" sheetId="28" r:id="rId12"/>
    <sheet name="Figure15" sheetId="37" r:id="rId13"/>
    <sheet name="Figure16" sheetId="29" r:id="rId14"/>
    <sheet name="Figure17" sheetId="34" r:id="rId15"/>
    <sheet name="Table8" sheetId="14" r:id="rId16"/>
    <sheet name="Table9" sheetId="9" r:id="rId17"/>
    <sheet name="Table10" sheetId="30" r:id="rId18"/>
    <sheet name="Table11" sheetId="15" r:id="rId19"/>
    <sheet name="Table12" sheetId="31" r:id="rId20"/>
    <sheet name="Figure18" sheetId="38" r:id="rId21"/>
    <sheet name="Table13" sheetId="35" r:id="rId22"/>
    <sheet name="Figure19 and 20" sheetId="32" r:id="rId23"/>
    <sheet name="Figure21" sheetId="25" r:id="rId24"/>
    <sheet name="Figure22" sheetId="26" r:id="rId25"/>
  </sheets>
  <calcPr calcId="162913"/>
</workbook>
</file>

<file path=xl/calcChain.xml><?xml version="1.0" encoding="utf-8"?>
<calcChain xmlns="http://schemas.openxmlformats.org/spreadsheetml/2006/main">
  <c r="I7" i="26" l="1"/>
  <c r="I11" i="26"/>
  <c r="H4" i="26"/>
  <c r="G4" i="26"/>
  <c r="J4" i="26" s="1"/>
  <c r="F4" i="26"/>
  <c r="I4" i="26" s="1"/>
  <c r="H14" i="26"/>
  <c r="I14" i="26" s="1"/>
  <c r="H13" i="26"/>
  <c r="H12" i="26"/>
  <c r="H11" i="26"/>
  <c r="H10" i="26"/>
  <c r="H9" i="26"/>
  <c r="H8" i="26"/>
  <c r="H7" i="26"/>
  <c r="H6" i="26"/>
  <c r="H5" i="26"/>
  <c r="G14" i="26"/>
  <c r="G13" i="26"/>
  <c r="F13" i="26"/>
  <c r="G12" i="26"/>
  <c r="F12" i="26"/>
  <c r="I12" i="26" s="1"/>
  <c r="G11" i="26"/>
  <c r="F11" i="26"/>
  <c r="G10" i="26"/>
  <c r="F10" i="26"/>
  <c r="I10" i="26" s="1"/>
  <c r="G9" i="26"/>
  <c r="F9" i="26"/>
  <c r="G8" i="26"/>
  <c r="F8" i="26"/>
  <c r="I8" i="26" s="1"/>
  <c r="G7" i="26"/>
  <c r="F7" i="26"/>
  <c r="G6" i="26"/>
  <c r="F6" i="26"/>
  <c r="I6" i="26" s="1"/>
  <c r="F5" i="26"/>
  <c r="I5" i="26" s="1"/>
  <c r="G5" i="26"/>
  <c r="F14" i="25"/>
  <c r="F13" i="25"/>
  <c r="F12" i="25"/>
  <c r="F11" i="25"/>
  <c r="F10" i="25"/>
  <c r="F9" i="25"/>
  <c r="F8" i="25"/>
  <c r="F7" i="25"/>
  <c r="F6" i="25"/>
  <c r="F5" i="25"/>
  <c r="F4" i="25"/>
  <c r="E13" i="25"/>
  <c r="E12" i="25"/>
  <c r="E11" i="25"/>
  <c r="E10" i="25"/>
  <c r="E9" i="25"/>
  <c r="E8" i="25"/>
  <c r="E7" i="25"/>
  <c r="E6" i="25"/>
  <c r="E5" i="25"/>
  <c r="E4" i="25"/>
  <c r="J8" i="26" l="1"/>
  <c r="J5" i="26"/>
  <c r="I9" i="26"/>
  <c r="I13" i="26"/>
  <c r="J12" i="26"/>
  <c r="J7" i="26"/>
  <c r="J11" i="26"/>
  <c r="J9" i="26"/>
  <c r="J13" i="26"/>
  <c r="J6" i="26"/>
  <c r="J10" i="26"/>
  <c r="J14" i="26"/>
  <c r="E36" i="21" l="1"/>
  <c r="E35" i="21"/>
  <c r="E34" i="21"/>
  <c r="E33" i="21"/>
  <c r="E32" i="21"/>
  <c r="E31" i="21"/>
  <c r="E30" i="21"/>
  <c r="E29" i="21"/>
  <c r="E28" i="21"/>
  <c r="E27" i="21"/>
  <c r="E26" i="21"/>
  <c r="E25" i="21"/>
  <c r="E24" i="21"/>
  <c r="E23" i="21"/>
  <c r="E22" i="21"/>
  <c r="E21" i="21"/>
  <c r="E20" i="21"/>
  <c r="E19" i="21"/>
  <c r="E18" i="21"/>
  <c r="E17" i="21"/>
  <c r="E16" i="21"/>
  <c r="E15" i="21"/>
  <c r="E14" i="21"/>
  <c r="E13" i="21"/>
  <c r="E12" i="21"/>
  <c r="E11" i="21"/>
  <c r="E10" i="21"/>
  <c r="E9" i="21"/>
  <c r="E8" i="21"/>
  <c r="E7" i="21"/>
  <c r="E6" i="21"/>
  <c r="E5" i="21"/>
  <c r="E4" i="21"/>
  <c r="G9" i="32" l="1"/>
  <c r="K11" i="32"/>
  <c r="K9" i="32"/>
  <c r="K8" i="32"/>
  <c r="K7" i="32"/>
  <c r="K6" i="32"/>
  <c r="K5" i="32"/>
  <c r="G7" i="32" l="1"/>
  <c r="G5" i="32"/>
</calcChain>
</file>

<file path=xl/sharedStrings.xml><?xml version="1.0" encoding="utf-8"?>
<sst xmlns="http://schemas.openxmlformats.org/spreadsheetml/2006/main" count="530" uniqueCount="196">
  <si>
    <t>SettledYear</t>
  </si>
  <si>
    <t>Direct</t>
  </si>
  <si>
    <t>Litigated</t>
  </si>
  <si>
    <t>PIAB</t>
  </si>
  <si>
    <t>2015</t>
  </si>
  <si>
    <t>2016</t>
  </si>
  <si>
    <t>2017</t>
  </si>
  <si>
    <t>2018</t>
  </si>
  <si>
    <t>Damage</t>
  </si>
  <si>
    <t>Total</t>
  </si>
  <si>
    <t>Number of Claimants Settled</t>
  </si>
  <si>
    <t>Accidental Damage</t>
  </si>
  <si>
    <t>Fire and Theft</t>
  </si>
  <si>
    <t>Third Party Damage</t>
  </si>
  <si>
    <t>Windscreen</t>
  </si>
  <si>
    <t>ALL</t>
  </si>
  <si>
    <t>Injury</t>
  </si>
  <si>
    <t>Accident Year</t>
  </si>
  <si>
    <t>GrossEarnedPremium</t>
  </si>
  <si>
    <t>Comprehensive</t>
  </si>
  <si>
    <t>Business Transfers Out</t>
  </si>
  <si>
    <t>BusinessTransfersIn</t>
  </si>
  <si>
    <t>Claims Management Expenses</t>
  </si>
  <si>
    <t>Closing Gross Technical Provisions Not Reported</t>
  </si>
  <si>
    <t>Closing Gross Technical Provisions Reported</t>
  </si>
  <si>
    <t>Closing Net Technical Provisions</t>
  </si>
  <si>
    <t>Closing Net Technical Provisions Not Reported</t>
  </si>
  <si>
    <t>Closing Net Technical Provisions Reported</t>
  </si>
  <si>
    <t>Commission Payable - Acquisition</t>
  </si>
  <si>
    <t>Commission Payable - Renewal</t>
  </si>
  <si>
    <t>Gross Claims Incurred</t>
  </si>
  <si>
    <t>Gross Claims Paid</t>
  </si>
  <si>
    <t>GrossWrittenPremium</t>
  </si>
  <si>
    <t>Interest Payable</t>
  </si>
  <si>
    <t>Investment Management Expenses Incurred</t>
  </si>
  <si>
    <t>Management Expenses</t>
  </si>
  <si>
    <t>MIBI Expenses</t>
  </si>
  <si>
    <t>Net Claims Incurred</t>
  </si>
  <si>
    <t>Net Claims Paid</t>
  </si>
  <si>
    <t>NetEarnedPremium</t>
  </si>
  <si>
    <t>NetWrittenPremium</t>
  </si>
  <si>
    <t>Opening Gross Technical Provisions Not Reported</t>
  </si>
  <si>
    <t>Opening Gross Technical Provisions Reported</t>
  </si>
  <si>
    <t>Opening Net Technical Provisions</t>
  </si>
  <si>
    <t>Opening Net Technical Provisions Not Reported</t>
  </si>
  <si>
    <t>Opening Net Technical Provisions Reported</t>
  </si>
  <si>
    <t>Operating Profit</t>
  </si>
  <si>
    <t>Other Income Earned</t>
  </si>
  <si>
    <t>Other Management Expenses Incurred</t>
  </si>
  <si>
    <t>Realised Gains/(Losses)</t>
  </si>
  <si>
    <t>Reinsurance Commission &amp; Profit Participations</t>
  </si>
  <si>
    <t>Taxation</t>
  </si>
  <si>
    <t>Total Income Earned</t>
  </si>
  <si>
    <t>Total Other Expenditure</t>
  </si>
  <si>
    <t>Total Other Income</t>
  </si>
  <si>
    <t>Total Technical Account - Expenses</t>
  </si>
  <si>
    <t>Underwriting Profit</t>
  </si>
  <si>
    <t>Unrealised Gains/(Losses)</t>
  </si>
  <si>
    <t>Gross Earned Premium</t>
  </si>
  <si>
    <t>Investment income</t>
  </si>
  <si>
    <t>Other earnings</t>
  </si>
  <si>
    <t>Gross UW expenses</t>
  </si>
  <si>
    <t>Reinsurance impact</t>
  </si>
  <si>
    <t>Other expenses</t>
  </si>
  <si>
    <t xml:space="preserve">Interest &amp; Tax </t>
  </si>
  <si>
    <t>Profit</t>
  </si>
  <si>
    <t>Category</t>
  </si>
  <si>
    <t>Third Party Injury</t>
  </si>
  <si>
    <t>Income</t>
  </si>
  <si>
    <t>Expenditure</t>
  </si>
  <si>
    <t>ID</t>
  </si>
  <si>
    <t>Type</t>
  </si>
  <si>
    <t>Total - Gross UW expenses</t>
  </si>
  <si>
    <t>Ultimate Claim Costs (€)</t>
  </si>
  <si>
    <t>Ultimate Claim Numbers (incl. nils)</t>
  </si>
  <si>
    <t>Number of Policies</t>
  </si>
  <si>
    <t>Number of Claims</t>
  </si>
  <si>
    <t>Claim Costs (€)</t>
  </si>
  <si>
    <t>Earned Policy Count</t>
  </si>
  <si>
    <t>Cover Type</t>
  </si>
  <si>
    <t>Settlement Channel</t>
  </si>
  <si>
    <t>Settled Year</t>
  </si>
  <si>
    <t>Compensation Costs (€)</t>
  </si>
  <si>
    <t>Legal Costs (€)</t>
  </si>
  <si>
    <t>Other Costs (€)</t>
  </si>
  <si>
    <t>Total Costs (€)</t>
  </si>
  <si>
    <t>Gross Commission</t>
  </si>
  <si>
    <t>Calculation</t>
  </si>
  <si>
    <t>ID19 + ID20</t>
  </si>
  <si>
    <t>Sum of above</t>
  </si>
  <si>
    <t>ID15</t>
  </si>
  <si>
    <t>ID22</t>
  </si>
  <si>
    <t>ID26</t>
  </si>
  <si>
    <t>ID21</t>
  </si>
  <si>
    <t>ID3</t>
  </si>
  <si>
    <t>ID12</t>
  </si>
  <si>
    <t>ID4-ID3+ID9-ID16+ID15</t>
  </si>
  <si>
    <t>0 - ID25 - ID24</t>
  </si>
  <si>
    <t>0 - ID29 - ID28</t>
  </si>
  <si>
    <t>Expenses</t>
  </si>
  <si>
    <t>Income - Expenses</t>
  </si>
  <si>
    <t>Value</t>
  </si>
  <si>
    <t>Injury Type</t>
  </si>
  <si>
    <t>Total Delay Years*</t>
  </si>
  <si>
    <t>Gross Earned Premium (€)</t>
  </si>
  <si>
    <t>ID6+7+8 + ID10 + ID11</t>
  </si>
  <si>
    <t>Number of Claimants</t>
  </si>
  <si>
    <t>Year</t>
  </si>
  <si>
    <t>2009</t>
  </si>
  <si>
    <t>2010</t>
  </si>
  <si>
    <t>2011</t>
  </si>
  <si>
    <t>2012</t>
  </si>
  <si>
    <t>2013</t>
  </si>
  <si>
    <t>2014</t>
  </si>
  <si>
    <t>2019</t>
  </si>
  <si>
    <t>Third Party</t>
  </si>
  <si>
    <t>Average Premium per Policy(€)</t>
  </si>
  <si>
    <t>Damage Claims</t>
  </si>
  <si>
    <t>Third Party Injury (Total)</t>
  </si>
  <si>
    <t>Damage Claims - Settled Claim Numbers</t>
  </si>
  <si>
    <t>All Claims - Settled Claim Costs</t>
  </si>
  <si>
    <t>All Claims - Settled Claim Numbers</t>
  </si>
  <si>
    <t>Direct after PIAB</t>
  </si>
  <si>
    <t>Direct before PIAB</t>
  </si>
  <si>
    <t>Litigated before Court Award</t>
  </si>
  <si>
    <t>Litigated with Court Award</t>
  </si>
  <si>
    <t>&gt; 1M</t>
  </si>
  <si>
    <t>0 - 15,000</t>
  </si>
  <si>
    <t>15,001 - 30,000</t>
  </si>
  <si>
    <t>30,001 - 45,000</t>
  </si>
  <si>
    <t>45,001 - 60,000</t>
  </si>
  <si>
    <t>60,001 - 75,000</t>
  </si>
  <si>
    <t>SettlementChannel</t>
  </si>
  <si>
    <t>Settled Cost - Compensation General Damages (€s)</t>
  </si>
  <si>
    <t>Settled Cost - Compensation Special Damages (€s)</t>
  </si>
  <si>
    <t>Settled Cost - Legal Own (€s)</t>
  </si>
  <si>
    <t>Settled Cost - Legal Third Party (€s)</t>
  </si>
  <si>
    <t>Settled Cost - Other (€s)</t>
  </si>
  <si>
    <t>Settled Cost - Total (€s)</t>
  </si>
  <si>
    <t>All Claims</t>
  </si>
  <si>
    <t>Claims &lt;€100k</t>
  </si>
  <si>
    <t>Investment Income - Equities</t>
  </si>
  <si>
    <t>Investment Income - Bonds</t>
  </si>
  <si>
    <t>Investment Income - Other</t>
  </si>
  <si>
    <t>0 -(ID15+ID19+ID20+ID21+ID22+ID26)</t>
  </si>
  <si>
    <t>This spreadsheet accompanies the NCID Private Motor Insurance Report 2. The data relates to private motor insurance in Ireland only.  Full definitions of metrics used are provided in the report.</t>
  </si>
  <si>
    <t>Accident Year / Quarter</t>
  </si>
  <si>
    <t xml:space="preserve">Accompanies 2020 NCID private motor report 2 Figure 1 - ultimate claim numbers by claim type.  </t>
  </si>
  <si>
    <t xml:space="preserve">Accompanies 2020 NCID private motor report 2 Figure 2 - ultimate claim costs by claim type.  </t>
  </si>
  <si>
    <t xml:space="preserve">Accompanies 2020 NCID private motor report 2 Figure 3 - average cost per policy of each claim type.  </t>
  </si>
  <si>
    <t xml:space="preserve">Accompanies 2020 NCID private motor report 2 Figure 4 - number of claims per 1,000 policies by claim type.  </t>
  </si>
  <si>
    <t xml:space="preserve">Accompanies 2020 NCID private motor report 2 Figure 5 - average cost per claim of injury and damage claims.  </t>
  </si>
  <si>
    <t xml:space="preserve">Accompanies 2020 NCID private motor report 2 Figure 6 - average cost of insurance premiums for different levels of cover.  </t>
  </si>
  <si>
    <t>Accompanies 2020 NCID private motor report 2 Figure 8 - average earned premium per policy for Q1 2009-Q4 2019.</t>
  </si>
  <si>
    <t>Settled Claimants</t>
  </si>
  <si>
    <t>Settled Costs</t>
  </si>
  <si>
    <t>75,001 - 1M</t>
  </si>
  <si>
    <t>* Average settlement delay was approximated due to limited granularity in the data. Claims with the same accident year and settlement year were assumed to have 0.5 years settlement delay, with consecutive accident and settlement years to have 1.5 years settlement delay, etc. Claims with 15 years or more between accident year and settlement year (which were grouped together in the data) were assumed to have 15.5 years settlement delay. This is equivalent to assuming that claims settle on average half way through the settlement year.</t>
  </si>
  <si>
    <t xml:space="preserve">Accompanies 2020 NCID private motor report 2 Table 11 - numbers and delay years by injury type for all claims.  </t>
  </si>
  <si>
    <t xml:space="preserve">Accompanies 2020 NCID private motor report 2 Table 9 - breakdown of the average injury settlement costs, where the total cost of settlement is less than €100k.  </t>
  </si>
  <si>
    <t xml:space="preserve">Accompanies 2020 NCID private motor report 2 Table 11 - numbers and delay years for injury claims by settlement type.  </t>
  </si>
  <si>
    <t xml:space="preserve">Accompanies 2020 NCID private motor report 2 Table 12 - numbers and delay years by injury type for all claims.  </t>
  </si>
  <si>
    <t xml:space="preserve">Accompanies 2020 NCID private motor report 2 Table 8 - breakdown of the average injury settlement costs in each settlement channel.  </t>
  </si>
  <si>
    <t xml:space="preserve">Accompanies 2020 NCID private motor report 2 Figure 14 - total cost of injury claims through each settlement channel.  </t>
  </si>
  <si>
    <t xml:space="preserve">Accompanies 2020 NCID private motor report 2 Figure 13 - total number of injury claimants who settled through each settlement channel.  </t>
  </si>
  <si>
    <t>Settled Cost - Compensation (€s)</t>
  </si>
  <si>
    <t>Settled Cost - Legal (€s)</t>
  </si>
  <si>
    <t xml:space="preserve">Accompanies 2020 NCID private motor report 2 Table 13 - average cost of settling damage claims.  </t>
  </si>
  <si>
    <t>Accompanies 2020 NCID private motor report 2 Figure 21 - average cost per policy 2019 vs 2018.</t>
  </si>
  <si>
    <t>Band</t>
  </si>
  <si>
    <t>Settled Claimant Numbers</t>
  </si>
  <si>
    <t>Average Premium (€)</t>
  </si>
  <si>
    <t xml:space="preserve">Accompanies 2020 NCID private motor report 2 Figure 17 - claimant numbers and costs in cost bands and settlement channels 2019.  </t>
  </si>
  <si>
    <t>NA</t>
  </si>
  <si>
    <t xml:space="preserve">Accompanies 2020 NCID private motor report 2 Table 3 - breakdown of claimant numbers and claim costs between the different settlement channels.  </t>
  </si>
  <si>
    <t xml:space="preserve">Accompanies 2020 NCID private motor report 2 Figure 15 - total cost of injury claims through each settlement channel in 2019.  </t>
  </si>
  <si>
    <t xml:space="preserve">Accompanies 2020 NCID private motor report 2 Table 16 - claimant numbers and costs per cost band and settlement channel.  </t>
  </si>
  <si>
    <t>Settlement Delay (Years)</t>
  </si>
  <si>
    <t>10+</t>
  </si>
  <si>
    <t xml:space="preserve">Accompanies 2020 NCID private motor report 2 Figure 19 and 20 - income and expenditure for 2019.  </t>
  </si>
  <si>
    <t xml:space="preserve">Accompanies 2020 NCID private motor report 2 Figure 19 - breakdown of total income and expenditure for 2019.  </t>
  </si>
  <si>
    <t xml:space="preserve">Accompanies 2020 NCID private motor report 2 Figure 20 - breakdown of the gross underwriting costs for 2019.  </t>
  </si>
  <si>
    <t>Accompanies 2020 NCID private motor report 2 Figure 12 - change in the number of claims settled per annum, compared to 2015.</t>
  </si>
  <si>
    <t xml:space="preserve">Accompanies 2020 NCID private motor report 2 Table 10 - breakdown of the average injury settlement costs by settlement channel, using the 5-way settlement channel and cost splits for 2019.  </t>
  </si>
  <si>
    <t>Accompanies 2020 NCID private motor report 2 Figure 18 - distribution of injury claimants by duration of settlement process, for injury claims settled between 2015 and 2019.</t>
  </si>
  <si>
    <t>Accompanies 2020 NCID private motor report 2 Figure 22 - loss ratio 2019 vs 2018.</t>
  </si>
  <si>
    <t>Ultimate Costs (€) 2018</t>
  </si>
  <si>
    <t>Ultimate Costs (€) 2019</t>
  </si>
  <si>
    <t>Earned Policy Count 2019</t>
  </si>
  <si>
    <t>Average Cost per Policy (€) 2019</t>
  </si>
  <si>
    <t>Average Cost per Policy (€) 2018</t>
  </si>
  <si>
    <t>Earned Policy Count2019</t>
  </si>
  <si>
    <t>Earned Premium (€) 2019</t>
  </si>
  <si>
    <t>Loss Ratio 2018</t>
  </si>
  <si>
    <t>Average Premium per Policy 2019</t>
  </si>
  <si>
    <t>Loss Ratio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</si>
</sst>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_ ;\-#,##0\ "/>
    <numFmt numFmtId="166" formatCode="_(* #,##0_);_(* \(#,##0\);_(* &quot;-&quot;??_);_(@_)"/>
  </numFmts>
  <fonts count="10" x14ac:knownFonts="1">
    <font>
      <sz val="11"/>
      <color indexed="8"/>
      <name val="Lato"/>
      <family val="2"/>
      <scheme val="minor"/>
    </font>
    <font>
      <sz val="10"/>
      <color rgb="FF09506C"/>
      <name val="Lato"/>
      <family val="2"/>
    </font>
    <font>
      <b/>
      <sz val="11"/>
      <color rgb="FF09506C"/>
      <name val="Lato"/>
      <family val="2"/>
    </font>
    <font>
      <sz val="11"/>
      <color indexed="8"/>
      <name val="Lato"/>
      <family val="2"/>
      <scheme val="minor"/>
    </font>
    <font>
      <b/>
      <sz val="11"/>
      <color indexed="8"/>
      <name val="Lato"/>
      <family val="2"/>
      <scheme val="minor"/>
    </font>
    <font>
      <b/>
      <sz val="10"/>
      <color rgb="FF09506C"/>
      <name val="Lato"/>
      <family val="2"/>
    </font>
    <font>
      <b/>
      <sz val="11"/>
      <color theme="1"/>
      <name val="Lato"/>
      <family val="2"/>
      <scheme val="minor"/>
    </font>
    <font>
      <sz val="10"/>
      <color indexed="8"/>
      <name val="Lato"/>
      <family val="2"/>
      <scheme val="minor"/>
    </font>
    <font>
      <b/>
      <sz val="11"/>
      <color rgb="FF09506C"/>
      <name val="Arial"/>
      <family val="2"/>
    </font>
    <font>
      <sz val="10"/>
      <name val="Lato"/>
      <family val="2"/>
    </font>
  </fonts>
  <fills count="4">
    <fill>
      <patternFill patternType="none"/>
    </fill>
    <fill>
      <patternFill patternType="gray125"/>
    </fill>
    <fill>
      <patternFill patternType="solid">
        <fgColor rgb="FFD4E388"/>
        <bgColor indexed="64"/>
      </patternFill>
    </fill>
    <fill>
      <patternFill patternType="solid">
        <fgColor rgb="FFD9D9D9"/>
        <bgColor indexed="64"/>
      </patternFill>
    </fill>
  </fills>
  <borders count="28">
    <border>
      <left/>
      <right/>
      <top/>
      <bottom/>
      <diagonal/>
    </border>
    <border>
      <left style="medium">
        <color indexed="64"/>
      </left>
      <right style="medium">
        <color rgb="FF09506C"/>
      </right>
      <top style="medium">
        <color indexed="64"/>
      </top>
      <bottom style="medium">
        <color rgb="FF09506C"/>
      </bottom>
      <diagonal/>
    </border>
    <border>
      <left/>
      <right style="medium">
        <color rgb="FF09506C"/>
      </right>
      <top style="medium">
        <color indexed="64"/>
      </top>
      <bottom style="medium">
        <color rgb="FF09506C"/>
      </bottom>
      <diagonal/>
    </border>
    <border>
      <left style="medium">
        <color indexed="64"/>
      </left>
      <right style="medium">
        <color rgb="FF09506C"/>
      </right>
      <top style="thin">
        <color theme="6" tint="0.39997558519241921"/>
      </top>
      <bottom style="medium">
        <color rgb="FF09506C"/>
      </bottom>
      <diagonal/>
    </border>
    <border>
      <left/>
      <right style="medium">
        <color rgb="FF09506C"/>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rgb="FF09506C"/>
      </top>
      <bottom style="medium">
        <color rgb="FF09506C"/>
      </bottom>
      <diagonal/>
    </border>
    <border>
      <left/>
      <right/>
      <top style="medium">
        <color rgb="FF09506C"/>
      </top>
      <bottom style="medium">
        <color rgb="FF09506C"/>
      </bottom>
      <diagonal/>
    </border>
    <border>
      <left/>
      <right style="medium">
        <color rgb="FF09506C"/>
      </right>
      <top style="medium">
        <color rgb="FF09506C"/>
      </top>
      <bottom style="medium">
        <color rgb="FF09506C"/>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9506C"/>
      </left>
      <right/>
      <top style="medium">
        <color indexed="64"/>
      </top>
      <bottom style="medium">
        <color indexed="64"/>
      </bottom>
      <diagonal/>
    </border>
    <border>
      <left/>
      <right/>
      <top style="medium">
        <color rgb="FF09506C"/>
      </top>
      <bottom/>
      <diagonal/>
    </border>
    <border>
      <left style="thin">
        <color theme="6" tint="0.39997558519241921"/>
      </left>
      <right style="medium">
        <color rgb="FF09506C"/>
      </right>
      <top style="medium">
        <color rgb="FF09506C"/>
      </top>
      <bottom style="medium">
        <color rgb="FF09506C"/>
      </bottom>
      <diagonal/>
    </border>
    <border>
      <left style="medium">
        <color indexed="64"/>
      </left>
      <right style="medium">
        <color indexed="64"/>
      </right>
      <top style="medium">
        <color indexed="64"/>
      </top>
      <bottom style="medium">
        <color rgb="FF09506C"/>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rgb="FF09506C"/>
      </right>
      <top/>
      <bottom style="medium">
        <color rgb="FF09506C"/>
      </bottom>
      <diagonal/>
    </border>
    <border>
      <left/>
      <right style="medium">
        <color indexed="64"/>
      </right>
      <top/>
      <bottom style="medium">
        <color indexed="64"/>
      </bottom>
      <diagonal/>
    </border>
    <border>
      <left/>
      <right style="medium">
        <color rgb="FF09506C"/>
      </right>
      <top style="medium">
        <color indexed="64"/>
      </top>
      <bottom/>
      <diagonal/>
    </border>
    <border>
      <left style="medium">
        <color indexed="64"/>
      </left>
      <right style="medium">
        <color rgb="FF09506C"/>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rgb="FF09506C"/>
      </right>
      <top/>
      <bottom style="medium">
        <color rgb="FF09506C"/>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rgb="FF09506C"/>
      </right>
      <top/>
      <bottom style="medium">
        <color indexed="64"/>
      </bottom>
      <diagonal/>
    </border>
  </borders>
  <cellStyleXfs count="3">
    <xf numFmtId="0" fontId="0" fillId="0" borderId="0"/>
    <xf numFmtId="9" fontId="3" fillId="0" borderId="0" applyFont="0" applyFill="0" applyBorder="0" applyAlignment="0" applyProtection="0"/>
    <xf numFmtId="164" fontId="3" fillId="0" borderId="0" applyFont="0" applyFill="0" applyBorder="0" applyAlignment="0" applyProtection="0"/>
  </cellStyleXfs>
  <cellXfs count="66">
    <xf numFmtId="0" fontId="0" fillId="0" borderId="0" xfId="0"/>
    <xf numFmtId="0" fontId="1" fillId="3"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3" fontId="1" fillId="0" borderId="3" xfId="0" applyNumberFormat="1" applyFont="1" applyBorder="1" applyAlignment="1">
      <alignment horizontal="center" vertical="center" wrapText="1"/>
    </xf>
    <xf numFmtId="3" fontId="0" fillId="0" borderId="0" xfId="0" applyNumberFormat="1"/>
    <xf numFmtId="9" fontId="0" fillId="0" borderId="0" xfId="1" applyFont="1"/>
    <xf numFmtId="0" fontId="1" fillId="3" borderId="3" xfId="0" applyNumberFormat="1" applyFont="1" applyFill="1" applyBorder="1" applyAlignment="1">
      <alignment horizontal="center" vertical="center" wrapText="1"/>
    </xf>
    <xf numFmtId="0" fontId="1" fillId="0" borderId="3" xfId="0" applyNumberFormat="1" applyFont="1" applyBorder="1" applyAlignment="1">
      <alignment horizontal="center" vertical="center" wrapText="1"/>
    </xf>
    <xf numFmtId="0" fontId="6" fillId="0" borderId="5" xfId="0" applyFont="1" applyBorder="1" applyAlignment="1">
      <alignment horizontal="center" vertical="center"/>
    </xf>
    <xf numFmtId="3" fontId="0" fillId="0" borderId="0" xfId="0" applyNumberFormat="1" applyAlignment="1">
      <alignment horizontal="center"/>
    </xf>
    <xf numFmtId="0" fontId="8" fillId="2" borderId="8"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 fillId="3" borderId="18" xfId="0"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0" borderId="5" xfId="0" applyBorder="1" applyAlignment="1">
      <alignment vertical="center" wrapText="1"/>
    </xf>
    <xf numFmtId="0" fontId="4" fillId="0" borderId="0" xfId="0" applyFont="1"/>
    <xf numFmtId="9" fontId="0" fillId="0" borderId="0" xfId="1" applyFont="1" applyAlignment="1">
      <alignment horizontal="center"/>
    </xf>
    <xf numFmtId="166" fontId="0" fillId="0" borderId="0" xfId="2" applyNumberFormat="1" applyFont="1"/>
    <xf numFmtId="3" fontId="9" fillId="3" borderId="3" xfId="0" applyNumberFormat="1" applyFont="1" applyFill="1" applyBorder="1" applyAlignment="1">
      <alignment horizontal="center" vertical="center" wrapText="1"/>
    </xf>
    <xf numFmtId="3" fontId="9" fillId="0" borderId="3" xfId="0" applyNumberFormat="1" applyFont="1" applyBorder="1" applyAlignment="1">
      <alignment horizontal="center" vertical="center" wrapText="1"/>
    </xf>
    <xf numFmtId="165" fontId="9" fillId="3" borderId="3" xfId="2" applyNumberFormat="1" applyFont="1" applyFill="1" applyBorder="1" applyAlignment="1">
      <alignment horizontal="center" vertical="center" wrapText="1"/>
    </xf>
    <xf numFmtId="165" fontId="9" fillId="0" borderId="3" xfId="2" applyNumberFormat="1" applyFont="1" applyBorder="1" applyAlignment="1">
      <alignment horizontal="center" vertical="center" wrapText="1"/>
    </xf>
    <xf numFmtId="0" fontId="9" fillId="3" borderId="3" xfId="0" applyFont="1" applyFill="1" applyBorder="1" applyAlignment="1">
      <alignment horizontal="center" vertical="center" wrapText="1"/>
    </xf>
    <xf numFmtId="0" fontId="9" fillId="0" borderId="3" xfId="0" applyFont="1" applyBorder="1" applyAlignment="1">
      <alignment horizontal="center" vertical="center" wrapText="1"/>
    </xf>
    <xf numFmtId="3" fontId="9" fillId="3" borderId="18" xfId="0" applyNumberFormat="1" applyFont="1" applyFill="1" applyBorder="1" applyAlignment="1">
      <alignment horizontal="center" vertical="center" wrapText="1"/>
    </xf>
    <xf numFmtId="9" fontId="9" fillId="3" borderId="18" xfId="1" applyFont="1" applyFill="1" applyBorder="1" applyAlignment="1">
      <alignment horizontal="center" vertical="center" wrapText="1"/>
    </xf>
    <xf numFmtId="9" fontId="9" fillId="0" borderId="3" xfId="1" applyFont="1" applyBorder="1" applyAlignment="1">
      <alignment horizontal="center" vertical="center" wrapText="1"/>
    </xf>
    <xf numFmtId="0" fontId="2" fillId="2" borderId="18" xfId="0" applyFont="1" applyFill="1" applyBorder="1" applyAlignment="1">
      <alignment horizontal="center" vertical="center" wrapText="1"/>
    </xf>
    <xf numFmtId="0" fontId="0" fillId="0" borderId="0" xfId="0" applyBorder="1"/>
    <xf numFmtId="0" fontId="4" fillId="0" borderId="0" xfId="0" applyFont="1" applyBorder="1" applyAlignment="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4" fillId="0" borderId="26" xfId="0" applyFont="1" applyBorder="1" applyAlignment="1">
      <alignment horizontal="center" vertical="center"/>
    </xf>
    <xf numFmtId="165" fontId="0" fillId="0" borderId="0" xfId="0" applyNumberFormat="1"/>
    <xf numFmtId="1" fontId="0" fillId="0" borderId="0" xfId="0" applyNumberFormat="1" applyAlignment="1">
      <alignment horizontal="center"/>
    </xf>
    <xf numFmtId="9" fontId="0" fillId="0" borderId="0" xfId="0" applyNumberFormat="1"/>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2" fillId="2"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a:themeElements>
    <a:clrScheme name="CentralBank_MasterColours">
      <a:dk1>
        <a:sysClr val="windowText" lastClr="000000"/>
      </a:dk1>
      <a:lt1>
        <a:sysClr val="window" lastClr="FFFFFF"/>
      </a:lt1>
      <a:dk2>
        <a:srgbClr val="7C477E"/>
      </a:dk2>
      <a:lt2>
        <a:srgbClr val="09506C"/>
      </a:lt2>
      <a:accent1>
        <a:srgbClr val="0083A0"/>
      </a:accent1>
      <a:accent2>
        <a:srgbClr val="5EC5C2"/>
      </a:accent2>
      <a:accent3>
        <a:srgbClr val="D4E388"/>
      </a:accent3>
      <a:accent4>
        <a:srgbClr val="007DC3"/>
      </a:accent4>
      <a:accent5>
        <a:srgbClr val="D12E7C"/>
      </a:accent5>
      <a:accent6>
        <a:srgbClr val="F57E20"/>
      </a:accent6>
      <a:hlink>
        <a:srgbClr val="007DC3"/>
      </a:hlink>
      <a:folHlink>
        <a:srgbClr val="7C477E"/>
      </a:folHlink>
    </a:clrScheme>
    <a:fontScheme name="CentralBank_MasterFonts">
      <a:majorFont>
        <a:latin typeface="Lato"/>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B2"/>
  <sheetViews>
    <sheetView workbookViewId="0"/>
  </sheetViews>
  <sheetFormatPr defaultRowHeight="13.8" x14ac:dyDescent="0.25"/>
  <cols>
    <col min="1" max="1" width="26.09765625" customWidth="1"/>
    <col min="2" max="2" width="65.296875" customWidth="1"/>
  </cols>
  <sheetData>
    <row r="2" spans="1:2" ht="73.5" customHeight="1" x14ac:dyDescent="0.25">
      <c r="A2" s="11">
        <v>1</v>
      </c>
      <c r="B2" s="19" t="s">
        <v>145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8"/>
  <sheetViews>
    <sheetView workbookViewId="0">
      <selection activeCell="A2" sqref="A2:D2"/>
    </sheetView>
  </sheetViews>
  <sheetFormatPr defaultRowHeight="13.8" x14ac:dyDescent="0.25"/>
  <cols>
    <col min="1" max="4" width="27.09765625" customWidth="1"/>
  </cols>
  <sheetData>
    <row r="1" spans="1:4" ht="14.4" thickBot="1" x14ac:dyDescent="0.3"/>
    <row r="2" spans="1:4" ht="24.9" customHeight="1" thickBot="1" x14ac:dyDescent="0.3">
      <c r="A2" s="43" t="s">
        <v>182</v>
      </c>
      <c r="B2" s="44"/>
      <c r="C2" s="44"/>
      <c r="D2" s="45"/>
    </row>
    <row r="3" spans="1:4" ht="20.100000000000001" customHeight="1" thickBot="1" x14ac:dyDescent="0.3">
      <c r="A3" s="3" t="s">
        <v>81</v>
      </c>
      <c r="B3" s="4" t="s">
        <v>1</v>
      </c>
      <c r="C3" s="4" t="s">
        <v>2</v>
      </c>
      <c r="D3" s="3" t="s">
        <v>3</v>
      </c>
    </row>
    <row r="4" spans="1:4" ht="15" customHeight="1" thickBot="1" x14ac:dyDescent="0.3">
      <c r="A4" s="1">
        <v>2015</v>
      </c>
      <c r="B4" s="23">
        <v>131242</v>
      </c>
      <c r="C4" s="23">
        <v>5116</v>
      </c>
      <c r="D4" s="23">
        <v>2653</v>
      </c>
    </row>
    <row r="5" spans="1:4" ht="15" customHeight="1" thickBot="1" x14ac:dyDescent="0.3">
      <c r="A5" s="2">
        <v>2016</v>
      </c>
      <c r="B5" s="24">
        <v>121045</v>
      </c>
      <c r="C5" s="24">
        <v>4969</v>
      </c>
      <c r="D5" s="24">
        <v>2650</v>
      </c>
    </row>
    <row r="6" spans="1:4" ht="15" customHeight="1" thickBot="1" x14ac:dyDescent="0.3">
      <c r="A6" s="1">
        <v>2017</v>
      </c>
      <c r="B6" s="23">
        <v>107414</v>
      </c>
      <c r="C6" s="23">
        <v>5241</v>
      </c>
      <c r="D6" s="23">
        <v>2432</v>
      </c>
    </row>
    <row r="7" spans="1:4" ht="15" customHeight="1" thickBot="1" x14ac:dyDescent="0.3">
      <c r="A7" s="2">
        <v>2018</v>
      </c>
      <c r="B7" s="24">
        <v>115876</v>
      </c>
      <c r="C7" s="24">
        <v>5240</v>
      </c>
      <c r="D7" s="24">
        <v>2181</v>
      </c>
    </row>
    <row r="8" spans="1:4" ht="15" customHeight="1" thickBot="1" x14ac:dyDescent="0.3">
      <c r="A8" s="1">
        <v>2019</v>
      </c>
      <c r="B8" s="23">
        <v>117327</v>
      </c>
      <c r="C8" s="23">
        <v>5164</v>
      </c>
      <c r="D8" s="23">
        <v>2195</v>
      </c>
    </row>
  </sheetData>
  <mergeCells count="1">
    <mergeCell ref="A2:D2"/>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9"/>
  <sheetViews>
    <sheetView workbookViewId="0">
      <selection activeCell="A2" sqref="A2:D2"/>
    </sheetView>
  </sheetViews>
  <sheetFormatPr defaultRowHeight="13.8" x14ac:dyDescent="0.25"/>
  <cols>
    <col min="1" max="4" width="28.09765625" customWidth="1"/>
  </cols>
  <sheetData>
    <row r="1" spans="1:9" ht="14.4" thickBot="1" x14ac:dyDescent="0.3"/>
    <row r="2" spans="1:9" ht="24.9" customHeight="1" thickBot="1" x14ac:dyDescent="0.3">
      <c r="A2" s="43" t="s">
        <v>164</v>
      </c>
      <c r="B2" s="44"/>
      <c r="C2" s="44"/>
      <c r="D2" s="45"/>
    </row>
    <row r="3" spans="1:9" ht="20.100000000000001" customHeight="1" thickBot="1" x14ac:dyDescent="0.3">
      <c r="A3" s="3" t="s">
        <v>81</v>
      </c>
      <c r="B3" s="4" t="s">
        <v>1</v>
      </c>
      <c r="C3" s="4" t="s">
        <v>3</v>
      </c>
      <c r="D3" s="3" t="s">
        <v>2</v>
      </c>
    </row>
    <row r="4" spans="1:9" ht="15" customHeight="1" thickBot="1" x14ac:dyDescent="0.3">
      <c r="A4" s="1">
        <v>2015</v>
      </c>
      <c r="B4" s="23">
        <v>6731</v>
      </c>
      <c r="C4" s="23">
        <v>2385</v>
      </c>
      <c r="D4" s="23">
        <v>4198</v>
      </c>
      <c r="F4" s="7"/>
      <c r="G4" s="8"/>
      <c r="H4" s="8"/>
      <c r="I4" s="8"/>
    </row>
    <row r="5" spans="1:9" ht="15" customHeight="1" thickBot="1" x14ac:dyDescent="0.3">
      <c r="A5" s="2">
        <v>2016</v>
      </c>
      <c r="B5" s="24">
        <v>6541</v>
      </c>
      <c r="C5" s="24">
        <v>2388</v>
      </c>
      <c r="D5" s="24">
        <v>4116</v>
      </c>
      <c r="F5" s="7"/>
      <c r="G5" s="8"/>
      <c r="H5" s="8"/>
      <c r="I5" s="8"/>
    </row>
    <row r="6" spans="1:9" ht="15" customHeight="1" thickBot="1" x14ac:dyDescent="0.3">
      <c r="A6" s="1">
        <v>2017</v>
      </c>
      <c r="B6" s="23">
        <v>6047</v>
      </c>
      <c r="C6" s="23">
        <v>2170</v>
      </c>
      <c r="D6" s="23">
        <v>4427</v>
      </c>
      <c r="F6" s="7"/>
      <c r="G6" s="8"/>
      <c r="H6" s="8"/>
      <c r="I6" s="8"/>
    </row>
    <row r="7" spans="1:9" ht="15" customHeight="1" thickBot="1" x14ac:dyDescent="0.3">
      <c r="A7" s="2">
        <v>2018</v>
      </c>
      <c r="B7" s="24">
        <v>6239</v>
      </c>
      <c r="C7" s="24">
        <v>1885</v>
      </c>
      <c r="D7" s="24">
        <v>4420</v>
      </c>
      <c r="F7" s="7"/>
      <c r="G7" s="8"/>
      <c r="H7" s="8"/>
      <c r="I7" s="8"/>
    </row>
    <row r="8" spans="1:9" ht="14.4" thickBot="1" x14ac:dyDescent="0.3">
      <c r="A8" s="1">
        <v>2019</v>
      </c>
      <c r="B8" s="23">
        <v>7141</v>
      </c>
      <c r="C8" s="23">
        <v>1940</v>
      </c>
      <c r="D8" s="23">
        <v>4522</v>
      </c>
      <c r="F8" s="7"/>
      <c r="G8" s="8"/>
      <c r="H8" s="8"/>
      <c r="I8" s="8"/>
    </row>
    <row r="9" spans="1:9" x14ac:dyDescent="0.25">
      <c r="B9" s="12"/>
      <c r="C9" s="12"/>
      <c r="D9" s="12"/>
    </row>
  </sheetData>
  <mergeCells count="1">
    <mergeCell ref="A2:D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8"/>
  <sheetViews>
    <sheetView workbookViewId="0"/>
  </sheetViews>
  <sheetFormatPr defaultRowHeight="13.8" x14ac:dyDescent="0.25"/>
  <cols>
    <col min="1" max="4" width="25.796875" customWidth="1"/>
    <col min="6" max="6" width="10.69921875" bestFit="1" customWidth="1"/>
  </cols>
  <sheetData>
    <row r="1" spans="1:9" ht="14.4" thickBot="1" x14ac:dyDescent="0.3"/>
    <row r="2" spans="1:9" ht="24.9" customHeight="1" thickBot="1" x14ac:dyDescent="0.3">
      <c r="A2" s="43" t="s">
        <v>163</v>
      </c>
      <c r="B2" s="44"/>
      <c r="C2" s="44"/>
      <c r="D2" s="45"/>
    </row>
    <row r="3" spans="1:9" ht="20.100000000000001" customHeight="1" thickBot="1" x14ac:dyDescent="0.3">
      <c r="A3" s="3" t="s">
        <v>81</v>
      </c>
      <c r="B3" s="4" t="s">
        <v>1</v>
      </c>
      <c r="C3" s="3" t="s">
        <v>3</v>
      </c>
      <c r="D3" s="4" t="s">
        <v>2</v>
      </c>
    </row>
    <row r="4" spans="1:9" ht="14.4" thickBot="1" x14ac:dyDescent="0.3">
      <c r="A4" s="1">
        <v>2015</v>
      </c>
      <c r="B4" s="23">
        <v>93295626.5183319</v>
      </c>
      <c r="C4" s="23">
        <v>56265586.4826378</v>
      </c>
      <c r="D4" s="23">
        <v>276821944.94469899</v>
      </c>
      <c r="F4" s="7"/>
      <c r="G4" s="8"/>
      <c r="H4" s="8"/>
      <c r="I4" s="8"/>
    </row>
    <row r="5" spans="1:9" ht="14.4" thickBot="1" x14ac:dyDescent="0.3">
      <c r="A5" s="2">
        <v>2016</v>
      </c>
      <c r="B5" s="24">
        <v>98769885.413931504</v>
      </c>
      <c r="C5" s="24">
        <v>59095546.282429799</v>
      </c>
      <c r="D5" s="24">
        <v>273464291.37493497</v>
      </c>
      <c r="F5" s="7"/>
      <c r="G5" s="8"/>
      <c r="H5" s="8"/>
      <c r="I5" s="8"/>
    </row>
    <row r="6" spans="1:9" ht="14.4" thickBot="1" x14ac:dyDescent="0.3">
      <c r="A6" s="1">
        <v>2017</v>
      </c>
      <c r="B6" s="23">
        <v>97904147.794349402</v>
      </c>
      <c r="C6" s="23">
        <v>55635665.445391104</v>
      </c>
      <c r="D6" s="23">
        <v>338870938.46430999</v>
      </c>
      <c r="F6" s="7"/>
      <c r="G6" s="8"/>
      <c r="H6" s="8"/>
      <c r="I6" s="8"/>
    </row>
    <row r="7" spans="1:9" ht="14.4" thickBot="1" x14ac:dyDescent="0.3">
      <c r="A7" s="2">
        <v>2018</v>
      </c>
      <c r="B7" s="24">
        <v>98348942.921746999</v>
      </c>
      <c r="C7" s="24">
        <v>47563569.3712672</v>
      </c>
      <c r="D7" s="24">
        <v>318919409.86662799</v>
      </c>
      <c r="F7" s="7"/>
      <c r="G7" s="8"/>
      <c r="H7" s="8"/>
      <c r="I7" s="8"/>
    </row>
    <row r="8" spans="1:9" ht="14.4" thickBot="1" x14ac:dyDescent="0.3">
      <c r="A8" s="1">
        <v>2019</v>
      </c>
      <c r="B8" s="23">
        <v>115265935.219466</v>
      </c>
      <c r="C8" s="23">
        <v>48220170.122168399</v>
      </c>
      <c r="D8" s="23">
        <v>332491536.22161299</v>
      </c>
      <c r="F8" s="7"/>
      <c r="G8" s="8"/>
      <c r="H8" s="8"/>
      <c r="I8" s="8"/>
    </row>
  </sheetData>
  <mergeCells count="1">
    <mergeCell ref="A2:D2"/>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24"/>
  <sheetViews>
    <sheetView workbookViewId="0">
      <selection activeCell="G10" sqref="G10"/>
    </sheetView>
  </sheetViews>
  <sheetFormatPr defaultRowHeight="13.8" x14ac:dyDescent="0.25"/>
  <cols>
    <col min="1" max="3" width="33.3984375" customWidth="1"/>
  </cols>
  <sheetData>
    <row r="1" spans="1:3" ht="14.4" thickBot="1" x14ac:dyDescent="0.3"/>
    <row r="2" spans="1:3" ht="24.9" customHeight="1" thickBot="1" x14ac:dyDescent="0.3">
      <c r="A2" s="43" t="s">
        <v>175</v>
      </c>
      <c r="B2" s="44"/>
      <c r="C2" s="45"/>
    </row>
    <row r="3" spans="1:3" ht="20.100000000000001" customHeight="1" thickBot="1" x14ac:dyDescent="0.3">
      <c r="A3" s="3" t="s">
        <v>132</v>
      </c>
      <c r="B3" s="3" t="s">
        <v>154</v>
      </c>
      <c r="C3" s="3" t="s">
        <v>155</v>
      </c>
    </row>
    <row r="4" spans="1:3" ht="15" customHeight="1" thickBot="1" x14ac:dyDescent="0.3">
      <c r="A4" s="1" t="s">
        <v>123</v>
      </c>
      <c r="B4" s="23">
        <v>5317</v>
      </c>
      <c r="C4" s="23">
        <v>61414652.495412402</v>
      </c>
    </row>
    <row r="5" spans="1:3" ht="15" customHeight="1" thickBot="1" x14ac:dyDescent="0.3">
      <c r="A5" s="2" t="s">
        <v>122</v>
      </c>
      <c r="B5" s="24">
        <v>1824</v>
      </c>
      <c r="C5" s="24">
        <v>53851282.7240531</v>
      </c>
    </row>
    <row r="6" spans="1:3" ht="15" customHeight="1" thickBot="1" x14ac:dyDescent="0.3">
      <c r="A6" s="1" t="s">
        <v>3</v>
      </c>
      <c r="B6" s="23">
        <v>1940</v>
      </c>
      <c r="C6" s="23">
        <v>48220170.122168399</v>
      </c>
    </row>
    <row r="7" spans="1:3" ht="15" customHeight="1" thickBot="1" x14ac:dyDescent="0.3">
      <c r="A7" s="2" t="s">
        <v>124</v>
      </c>
      <c r="B7" s="24">
        <v>4201</v>
      </c>
      <c r="C7" s="24">
        <v>317714033.29925299</v>
      </c>
    </row>
    <row r="8" spans="1:3" ht="15" customHeight="1" thickBot="1" x14ac:dyDescent="0.3">
      <c r="A8" s="1" t="s">
        <v>125</v>
      </c>
      <c r="B8" s="23">
        <v>321</v>
      </c>
      <c r="C8" s="23">
        <v>14715766.922360299</v>
      </c>
    </row>
    <row r="17" spans="2:3" x14ac:dyDescent="0.25">
      <c r="B17" s="7"/>
      <c r="C17" s="7"/>
    </row>
    <row r="18" spans="2:3" x14ac:dyDescent="0.25">
      <c r="B18" s="7"/>
      <c r="C18" s="7"/>
    </row>
    <row r="19" spans="2:3" x14ac:dyDescent="0.25">
      <c r="B19" s="7"/>
      <c r="C19" s="7"/>
    </row>
    <row r="20" spans="2:3" x14ac:dyDescent="0.25">
      <c r="B20" s="7"/>
      <c r="C20" s="7"/>
    </row>
    <row r="21" spans="2:3" x14ac:dyDescent="0.25">
      <c r="B21" s="7"/>
      <c r="C21" s="7"/>
    </row>
    <row r="22" spans="2:3" x14ac:dyDescent="0.25">
      <c r="B22" s="7"/>
      <c r="C22" s="7"/>
    </row>
    <row r="23" spans="2:3" x14ac:dyDescent="0.25">
      <c r="B23" s="7"/>
      <c r="C23" s="7"/>
    </row>
    <row r="24" spans="2:3" x14ac:dyDescent="0.25">
      <c r="B24" s="7"/>
      <c r="C24" s="7"/>
    </row>
  </sheetData>
  <mergeCells count="1">
    <mergeCell ref="A2:C2"/>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39"/>
  <sheetViews>
    <sheetView workbookViewId="0">
      <selection activeCell="A2" sqref="A2:H2"/>
    </sheetView>
  </sheetViews>
  <sheetFormatPr defaultRowHeight="13.8" x14ac:dyDescent="0.25"/>
  <cols>
    <col min="1" max="1" width="15.796875" customWidth="1"/>
    <col min="2" max="8" width="20.796875" customWidth="1"/>
    <col min="9" max="13" width="20.8984375" customWidth="1"/>
  </cols>
  <sheetData>
    <row r="1" spans="1:8" ht="14.4" thickBot="1" x14ac:dyDescent="0.3"/>
    <row r="2" spans="1:8" ht="24.9" customHeight="1" thickBot="1" x14ac:dyDescent="0.3">
      <c r="A2" s="43" t="s">
        <v>176</v>
      </c>
      <c r="B2" s="44"/>
      <c r="C2" s="44"/>
      <c r="D2" s="44"/>
      <c r="E2" s="44"/>
      <c r="F2" s="44"/>
      <c r="G2" s="44"/>
      <c r="H2" s="45"/>
    </row>
    <row r="3" spans="1:8" ht="20.100000000000001" customHeight="1" thickBot="1" x14ac:dyDescent="0.3">
      <c r="A3" s="39"/>
      <c r="C3" s="51" t="s">
        <v>170</v>
      </c>
      <c r="D3" s="52"/>
      <c r="E3" s="53"/>
      <c r="F3" s="51" t="s">
        <v>155</v>
      </c>
      <c r="G3" s="52"/>
      <c r="H3" s="54"/>
    </row>
    <row r="4" spans="1:8" ht="20.100000000000001" customHeight="1" thickBot="1" x14ac:dyDescent="0.3">
      <c r="A4" s="3" t="s">
        <v>81</v>
      </c>
      <c r="B4" s="38" t="s">
        <v>169</v>
      </c>
      <c r="C4" s="37" t="s">
        <v>1</v>
      </c>
      <c r="D4" s="32" t="s">
        <v>3</v>
      </c>
      <c r="E4" s="37" t="s">
        <v>2</v>
      </c>
      <c r="F4" s="4" t="s">
        <v>1</v>
      </c>
      <c r="G4" s="3" t="s">
        <v>3</v>
      </c>
      <c r="H4" s="4" t="s">
        <v>2</v>
      </c>
    </row>
    <row r="5" spans="1:8" ht="14.4" thickBot="1" x14ac:dyDescent="0.3">
      <c r="A5" s="1">
        <v>2015</v>
      </c>
      <c r="B5" s="29" t="s">
        <v>127</v>
      </c>
      <c r="C5" s="23">
        <v>4396</v>
      </c>
      <c r="D5" s="23">
        <v>431</v>
      </c>
      <c r="E5" s="27">
        <v>555</v>
      </c>
      <c r="F5" s="23">
        <v>31744570.7953563</v>
      </c>
      <c r="G5" s="23">
        <v>4986704.94023713</v>
      </c>
      <c r="H5" s="23">
        <v>5346194.6133461604</v>
      </c>
    </row>
    <row r="6" spans="1:8" ht="14.4" thickBot="1" x14ac:dyDescent="0.3">
      <c r="A6" s="1">
        <v>2015</v>
      </c>
      <c r="B6" s="23" t="s">
        <v>128</v>
      </c>
      <c r="C6" s="23">
        <v>1560</v>
      </c>
      <c r="D6" s="23">
        <v>1333</v>
      </c>
      <c r="E6" s="27">
        <v>1134</v>
      </c>
      <c r="F6" s="23">
        <v>30654653.719276302</v>
      </c>
      <c r="G6" s="23">
        <v>27395142.471023802</v>
      </c>
      <c r="H6" s="23">
        <v>25022134.426151302</v>
      </c>
    </row>
    <row r="7" spans="1:8" ht="14.4" thickBot="1" x14ac:dyDescent="0.3">
      <c r="A7" s="1">
        <v>2015</v>
      </c>
      <c r="B7" s="23" t="s">
        <v>129</v>
      </c>
      <c r="C7" s="23">
        <v>263</v>
      </c>
      <c r="D7" s="23">
        <v>293</v>
      </c>
      <c r="E7" s="27">
        <v>686</v>
      </c>
      <c r="F7" s="23">
        <v>9351893.2503341604</v>
      </c>
      <c r="G7" s="23">
        <v>10427219.135388801</v>
      </c>
      <c r="H7" s="23">
        <v>24831253.897868901</v>
      </c>
    </row>
    <row r="8" spans="1:8" ht="14.4" thickBot="1" x14ac:dyDescent="0.3">
      <c r="A8" s="1">
        <v>2015</v>
      </c>
      <c r="B8" s="23" t="s">
        <v>130</v>
      </c>
      <c r="C8" s="23">
        <v>96</v>
      </c>
      <c r="D8" s="23">
        <v>75</v>
      </c>
      <c r="E8" s="27">
        <v>372</v>
      </c>
      <c r="F8" s="23">
        <v>4892448.9285514196</v>
      </c>
      <c r="G8" s="23">
        <v>3871250.9712391198</v>
      </c>
      <c r="H8" s="23">
        <v>19484629.147254001</v>
      </c>
    </row>
    <row r="9" spans="1:8" ht="14.4" thickBot="1" x14ac:dyDescent="0.3">
      <c r="A9" s="1">
        <v>2015</v>
      </c>
      <c r="B9" s="23" t="s">
        <v>131</v>
      </c>
      <c r="C9" s="23">
        <v>54</v>
      </c>
      <c r="D9" s="23">
        <v>22</v>
      </c>
      <c r="E9" s="27">
        <v>302</v>
      </c>
      <c r="F9" s="23">
        <v>3552414.1932644001</v>
      </c>
      <c r="G9" s="23">
        <v>1494874.46</v>
      </c>
      <c r="H9" s="23">
        <v>20334565.334506501</v>
      </c>
    </row>
    <row r="10" spans="1:8" ht="14.4" thickBot="1" x14ac:dyDescent="0.3">
      <c r="A10" s="1">
        <v>2015</v>
      </c>
      <c r="B10" s="23" t="s">
        <v>156</v>
      </c>
      <c r="C10" s="23">
        <v>75</v>
      </c>
      <c r="D10" s="23">
        <v>36</v>
      </c>
      <c r="E10" s="27">
        <v>904</v>
      </c>
      <c r="F10" s="23">
        <v>10097210.49</v>
      </c>
      <c r="G10" s="23">
        <v>4188839.9903903599</v>
      </c>
      <c r="H10" s="23">
        <v>139093641.48148</v>
      </c>
    </row>
    <row r="11" spans="1:8" ht="14.4" thickBot="1" x14ac:dyDescent="0.3">
      <c r="A11" s="1">
        <v>2015</v>
      </c>
      <c r="B11" s="23" t="s">
        <v>126</v>
      </c>
      <c r="C11" s="23">
        <v>0</v>
      </c>
      <c r="D11" s="23">
        <v>0</v>
      </c>
      <c r="E11" s="27">
        <v>13</v>
      </c>
      <c r="F11" s="23">
        <v>0</v>
      </c>
      <c r="G11" s="23">
        <v>0</v>
      </c>
      <c r="H11" s="23">
        <v>29204007.100000001</v>
      </c>
    </row>
    <row r="12" spans="1:8" ht="14.4" thickBot="1" x14ac:dyDescent="0.3">
      <c r="A12" s="10">
        <v>2016</v>
      </c>
      <c r="B12" s="24" t="s">
        <v>127</v>
      </c>
      <c r="C12" s="24">
        <v>3865</v>
      </c>
      <c r="D12" s="28">
        <v>367</v>
      </c>
      <c r="E12" s="24">
        <v>465</v>
      </c>
      <c r="F12" s="24">
        <v>29491459.5634363</v>
      </c>
      <c r="G12" s="24">
        <v>4427418.6207496803</v>
      </c>
      <c r="H12" s="24">
        <v>4531846.6027165204</v>
      </c>
    </row>
    <row r="13" spans="1:8" ht="14.4" thickBot="1" x14ac:dyDescent="0.3">
      <c r="A13" s="10">
        <v>2016</v>
      </c>
      <c r="B13" s="24" t="s">
        <v>128</v>
      </c>
      <c r="C13" s="24">
        <v>1723</v>
      </c>
      <c r="D13" s="28">
        <v>1261</v>
      </c>
      <c r="E13" s="24">
        <v>903</v>
      </c>
      <c r="F13" s="24">
        <v>34216051.104931198</v>
      </c>
      <c r="G13" s="24">
        <v>26374080.2923516</v>
      </c>
      <c r="H13" s="24">
        <v>20542256.301773399</v>
      </c>
    </row>
    <row r="14" spans="1:8" ht="14.4" thickBot="1" x14ac:dyDescent="0.3">
      <c r="A14" s="10">
        <v>2016</v>
      </c>
      <c r="B14" s="24" t="s">
        <v>129</v>
      </c>
      <c r="C14" s="24">
        <v>319</v>
      </c>
      <c r="D14" s="28">
        <v>310</v>
      </c>
      <c r="E14" s="24">
        <v>737</v>
      </c>
      <c r="F14" s="24">
        <v>11507053.869999999</v>
      </c>
      <c r="G14" s="24">
        <v>11117101.0893103</v>
      </c>
      <c r="H14" s="24">
        <v>27026044.2410313</v>
      </c>
    </row>
    <row r="15" spans="1:8" ht="14.4" thickBot="1" x14ac:dyDescent="0.3">
      <c r="A15" s="10">
        <v>2016</v>
      </c>
      <c r="B15" s="24" t="s">
        <v>130</v>
      </c>
      <c r="C15" s="24">
        <v>113</v>
      </c>
      <c r="D15" s="28">
        <v>79</v>
      </c>
      <c r="E15" s="24">
        <v>428</v>
      </c>
      <c r="F15" s="24">
        <v>5848521.9754696796</v>
      </c>
      <c r="G15" s="24">
        <v>3973219.9875524002</v>
      </c>
      <c r="H15" s="24">
        <v>22044693.001109399</v>
      </c>
    </row>
    <row r="16" spans="1:8" ht="14.4" thickBot="1" x14ac:dyDescent="0.3">
      <c r="A16" s="10">
        <v>2016</v>
      </c>
      <c r="B16" s="24" t="s">
        <v>131</v>
      </c>
      <c r="C16" s="24">
        <v>58</v>
      </c>
      <c r="D16" s="28">
        <v>27</v>
      </c>
      <c r="E16" s="24">
        <v>311</v>
      </c>
      <c r="F16" s="24">
        <v>3919100.88015472</v>
      </c>
      <c r="G16" s="24">
        <v>1795838.7</v>
      </c>
      <c r="H16" s="24">
        <v>20912798.5759404</v>
      </c>
    </row>
    <row r="17" spans="1:8" ht="14.4" thickBot="1" x14ac:dyDescent="0.3">
      <c r="A17" s="10">
        <v>2016</v>
      </c>
      <c r="B17" s="24" t="s">
        <v>156</v>
      </c>
      <c r="C17" s="24">
        <v>64</v>
      </c>
      <c r="D17" s="28">
        <v>42</v>
      </c>
      <c r="E17" s="24">
        <v>921</v>
      </c>
      <c r="F17" s="24">
        <v>7394195.8517508702</v>
      </c>
      <c r="G17" s="24">
        <v>4817975.4481063401</v>
      </c>
      <c r="H17" s="24">
        <v>137975196.464912</v>
      </c>
    </row>
    <row r="18" spans="1:8" ht="14.4" thickBot="1" x14ac:dyDescent="0.3">
      <c r="A18" s="10">
        <v>2016</v>
      </c>
      <c r="B18" s="24" t="s">
        <v>126</v>
      </c>
      <c r="C18" s="24">
        <v>0</v>
      </c>
      <c r="D18" s="28">
        <v>0</v>
      </c>
      <c r="E18" s="24">
        <v>11</v>
      </c>
      <c r="F18" s="24">
        <v>0</v>
      </c>
      <c r="G18" s="24">
        <v>0</v>
      </c>
      <c r="H18" s="24">
        <v>19710438.850000001</v>
      </c>
    </row>
    <row r="19" spans="1:8" ht="14.4" thickBot="1" x14ac:dyDescent="0.3">
      <c r="A19" s="9">
        <v>2017</v>
      </c>
      <c r="B19" s="23" t="s">
        <v>127</v>
      </c>
      <c r="C19" s="23">
        <v>3353</v>
      </c>
      <c r="D19" s="23">
        <v>307</v>
      </c>
      <c r="E19" s="27">
        <v>502</v>
      </c>
      <c r="F19" s="23">
        <v>24745598.953220699</v>
      </c>
      <c r="G19" s="23">
        <v>3483236.7656133301</v>
      </c>
      <c r="H19" s="23">
        <v>5011623.7481768699</v>
      </c>
    </row>
    <row r="20" spans="1:8" ht="14.4" thickBot="1" x14ac:dyDescent="0.3">
      <c r="A20" s="9">
        <v>2017</v>
      </c>
      <c r="B20" s="23" t="s">
        <v>128</v>
      </c>
      <c r="C20" s="23">
        <v>1646</v>
      </c>
      <c r="D20" s="23">
        <v>1066</v>
      </c>
      <c r="E20" s="27">
        <v>884</v>
      </c>
      <c r="F20" s="23">
        <v>33219960.4722992</v>
      </c>
      <c r="G20" s="23">
        <v>22431692.191514701</v>
      </c>
      <c r="H20" s="23">
        <v>19869483.726607598</v>
      </c>
    </row>
    <row r="21" spans="1:8" ht="14.4" thickBot="1" x14ac:dyDescent="0.3">
      <c r="A21" s="9">
        <v>2017</v>
      </c>
      <c r="B21" s="23" t="s">
        <v>129</v>
      </c>
      <c r="C21" s="23">
        <v>336</v>
      </c>
      <c r="D21" s="23">
        <v>268</v>
      </c>
      <c r="E21" s="27">
        <v>804</v>
      </c>
      <c r="F21" s="23">
        <v>12238853.188654801</v>
      </c>
      <c r="G21" s="23">
        <v>9623354.2744517494</v>
      </c>
      <c r="H21" s="23">
        <v>29703074.460098799</v>
      </c>
    </row>
    <row r="22" spans="1:8" ht="14.4" thickBot="1" x14ac:dyDescent="0.3">
      <c r="A22" s="9">
        <v>2017</v>
      </c>
      <c r="B22" s="23" t="s">
        <v>130</v>
      </c>
      <c r="C22" s="23">
        <v>137</v>
      </c>
      <c r="D22" s="23">
        <v>70</v>
      </c>
      <c r="E22" s="27">
        <v>445</v>
      </c>
      <c r="F22" s="23">
        <v>7069287.1101084501</v>
      </c>
      <c r="G22" s="23">
        <v>3539566.58543716</v>
      </c>
      <c r="H22" s="23">
        <v>23024416.300462499</v>
      </c>
    </row>
    <row r="23" spans="1:8" ht="14.4" thickBot="1" x14ac:dyDescent="0.3">
      <c r="A23" s="9">
        <v>2017</v>
      </c>
      <c r="B23" s="23" t="s">
        <v>131</v>
      </c>
      <c r="C23" s="23">
        <v>53</v>
      </c>
      <c r="D23" s="23">
        <v>28</v>
      </c>
      <c r="E23" s="27">
        <v>364</v>
      </c>
      <c r="F23" s="23">
        <v>3527955.5859177001</v>
      </c>
      <c r="G23" s="23">
        <v>1846874.47</v>
      </c>
      <c r="H23" s="23">
        <v>24311334.728129402</v>
      </c>
    </row>
    <row r="24" spans="1:8" ht="14.4" thickBot="1" x14ac:dyDescent="0.3">
      <c r="A24" s="9">
        <v>2017</v>
      </c>
      <c r="B24" s="23" t="s">
        <v>156</v>
      </c>
      <c r="C24" s="23">
        <v>83</v>
      </c>
      <c r="D24" s="23">
        <v>50</v>
      </c>
      <c r="E24" s="27">
        <v>992</v>
      </c>
      <c r="F24" s="23">
        <v>9753681.8094722498</v>
      </c>
      <c r="G24" s="23">
        <v>5986236.5222969903</v>
      </c>
      <c r="H24" s="23">
        <v>149516720.65239501</v>
      </c>
    </row>
    <row r="25" spans="1:8" ht="14.4" thickBot="1" x14ac:dyDescent="0.3">
      <c r="A25" s="9">
        <v>2017</v>
      </c>
      <c r="B25" s="23" t="s">
        <v>126</v>
      </c>
      <c r="C25" s="23">
        <v>0</v>
      </c>
      <c r="D25" s="23">
        <v>0</v>
      </c>
      <c r="E25" s="27">
        <v>20</v>
      </c>
      <c r="F25" s="23">
        <v>0</v>
      </c>
      <c r="G25" s="23">
        <v>0</v>
      </c>
      <c r="H25" s="23">
        <v>56843703.5991925</v>
      </c>
    </row>
    <row r="26" spans="1:8" ht="14.4" thickBot="1" x14ac:dyDescent="0.3">
      <c r="A26" s="10">
        <v>2018</v>
      </c>
      <c r="B26" s="24" t="s">
        <v>127</v>
      </c>
      <c r="C26" s="24">
        <v>3379</v>
      </c>
      <c r="D26" s="28">
        <v>256</v>
      </c>
      <c r="E26" s="24">
        <v>435</v>
      </c>
      <c r="F26" s="24">
        <v>22634284.722470202</v>
      </c>
      <c r="G26" s="24">
        <v>2924868.7424610299</v>
      </c>
      <c r="H26" s="24">
        <v>4213010.37</v>
      </c>
    </row>
    <row r="27" spans="1:8" ht="14.4" thickBot="1" x14ac:dyDescent="0.3">
      <c r="A27" s="10">
        <v>2018</v>
      </c>
      <c r="B27" s="24" t="s">
        <v>128</v>
      </c>
      <c r="C27" s="24">
        <v>1696</v>
      </c>
      <c r="D27" s="28">
        <v>932</v>
      </c>
      <c r="E27" s="24">
        <v>836</v>
      </c>
      <c r="F27" s="24">
        <v>34242611.434161797</v>
      </c>
      <c r="G27" s="24">
        <v>19624261.5399101</v>
      </c>
      <c r="H27" s="24">
        <v>19050158.856877498</v>
      </c>
    </row>
    <row r="28" spans="1:8" ht="14.4" thickBot="1" x14ac:dyDescent="0.3">
      <c r="A28" s="10">
        <v>2018</v>
      </c>
      <c r="B28" s="24" t="s">
        <v>129</v>
      </c>
      <c r="C28" s="24">
        <v>368</v>
      </c>
      <c r="D28" s="28">
        <v>226</v>
      </c>
      <c r="E28" s="24">
        <v>827</v>
      </c>
      <c r="F28" s="24">
        <v>13256570.098365</v>
      </c>
      <c r="G28" s="24">
        <v>8210878.59811999</v>
      </c>
      <c r="H28" s="24">
        <v>30625939.082899299</v>
      </c>
    </row>
    <row r="29" spans="1:8" ht="14.4" thickBot="1" x14ac:dyDescent="0.3">
      <c r="A29" s="10">
        <v>2018</v>
      </c>
      <c r="B29" s="24" t="s">
        <v>130</v>
      </c>
      <c r="C29" s="24">
        <v>138</v>
      </c>
      <c r="D29" s="28">
        <v>60</v>
      </c>
      <c r="E29" s="24">
        <v>519</v>
      </c>
      <c r="F29" s="24">
        <v>7104005.1214823602</v>
      </c>
      <c r="G29" s="24">
        <v>3049154.2572058402</v>
      </c>
      <c r="H29" s="24">
        <v>26880640.004753701</v>
      </c>
    </row>
    <row r="30" spans="1:8" ht="14.4" thickBot="1" x14ac:dyDescent="0.3">
      <c r="A30" s="10">
        <v>2018</v>
      </c>
      <c r="B30" s="24" t="s">
        <v>131</v>
      </c>
      <c r="C30" s="24">
        <v>54</v>
      </c>
      <c r="D30" s="28">
        <v>24</v>
      </c>
      <c r="E30" s="24">
        <v>365</v>
      </c>
      <c r="F30" s="24">
        <v>3577635.4631189499</v>
      </c>
      <c r="G30" s="24">
        <v>1628190.53</v>
      </c>
      <c r="H30" s="24">
        <v>24491209.3791022</v>
      </c>
    </row>
    <row r="31" spans="1:8" ht="14.4" thickBot="1" x14ac:dyDescent="0.3">
      <c r="A31" s="10">
        <v>2018</v>
      </c>
      <c r="B31" s="24" t="s">
        <v>156</v>
      </c>
      <c r="C31" s="24">
        <v>79</v>
      </c>
      <c r="D31" s="28">
        <v>35</v>
      </c>
      <c r="E31" s="24">
        <v>926</v>
      </c>
      <c r="F31" s="24">
        <v>8944316.1405811291</v>
      </c>
      <c r="G31" s="24">
        <v>3638533.32</v>
      </c>
      <c r="H31" s="24">
        <v>139647743.878133</v>
      </c>
    </row>
    <row r="32" spans="1:8" ht="14.4" thickBot="1" x14ac:dyDescent="0.3">
      <c r="A32" s="10">
        <v>2018</v>
      </c>
      <c r="B32" s="24" t="s">
        <v>126</v>
      </c>
      <c r="C32" s="24">
        <v>0</v>
      </c>
      <c r="D32" s="28">
        <v>0</v>
      </c>
      <c r="E32" s="24">
        <v>11</v>
      </c>
      <c r="F32" s="24">
        <v>0</v>
      </c>
      <c r="G32" s="24">
        <v>0</v>
      </c>
      <c r="H32" s="24">
        <v>35455297.840000004</v>
      </c>
    </row>
    <row r="33" spans="1:8" ht="14.4" thickBot="1" x14ac:dyDescent="0.3">
      <c r="A33" s="9">
        <v>2019</v>
      </c>
      <c r="B33" s="23" t="s">
        <v>127</v>
      </c>
      <c r="C33" s="23">
        <v>3785</v>
      </c>
      <c r="D33" s="23">
        <v>311</v>
      </c>
      <c r="E33" s="27">
        <v>442</v>
      </c>
      <c r="F33" s="23">
        <v>24626057.692749999</v>
      </c>
      <c r="G33" s="23">
        <v>3370458.82</v>
      </c>
      <c r="H33" s="23">
        <v>3946901.39</v>
      </c>
    </row>
    <row r="34" spans="1:8" ht="14.4" thickBot="1" x14ac:dyDescent="0.3">
      <c r="A34" s="9">
        <v>2019</v>
      </c>
      <c r="B34" s="23" t="s">
        <v>128</v>
      </c>
      <c r="C34" s="23">
        <v>1920</v>
      </c>
      <c r="D34" s="23">
        <v>904</v>
      </c>
      <c r="E34" s="27">
        <v>813</v>
      </c>
      <c r="F34" s="23">
        <v>39489073.590000004</v>
      </c>
      <c r="G34" s="23">
        <v>18943946.359999999</v>
      </c>
      <c r="H34" s="23">
        <v>18475360.471864</v>
      </c>
    </row>
    <row r="35" spans="1:8" ht="14.4" thickBot="1" x14ac:dyDescent="0.3">
      <c r="A35" s="9">
        <v>2019</v>
      </c>
      <c r="B35" s="23" t="s">
        <v>129</v>
      </c>
      <c r="C35" s="23">
        <v>484</v>
      </c>
      <c r="D35" s="23">
        <v>236</v>
      </c>
      <c r="E35" s="27">
        <v>819</v>
      </c>
      <c r="F35" s="23">
        <v>17487837.620000001</v>
      </c>
      <c r="G35" s="23">
        <v>8425288.75</v>
      </c>
      <c r="H35" s="23">
        <v>30297358.468635999</v>
      </c>
    </row>
    <row r="36" spans="1:8" ht="14.4" thickBot="1" x14ac:dyDescent="0.3">
      <c r="A36" s="9">
        <v>2019</v>
      </c>
      <c r="B36" s="23" t="s">
        <v>130</v>
      </c>
      <c r="C36" s="23">
        <v>169</v>
      </c>
      <c r="D36" s="23">
        <v>50</v>
      </c>
      <c r="E36" s="27">
        <v>470</v>
      </c>
      <c r="F36" s="23">
        <v>8660735.7200000007</v>
      </c>
      <c r="G36" s="23">
        <v>2512068.6</v>
      </c>
      <c r="H36" s="23">
        <v>24415853.850000001</v>
      </c>
    </row>
    <row r="37" spans="1:8" ht="14.4" thickBot="1" x14ac:dyDescent="0.3">
      <c r="A37" s="9">
        <v>2019</v>
      </c>
      <c r="B37" s="23" t="s">
        <v>131</v>
      </c>
      <c r="C37" s="23">
        <v>79</v>
      </c>
      <c r="D37" s="23">
        <v>28</v>
      </c>
      <c r="E37" s="27">
        <v>292</v>
      </c>
      <c r="F37" s="23">
        <v>5292916.3600000003</v>
      </c>
      <c r="G37" s="23">
        <v>1900813.07</v>
      </c>
      <c r="H37" s="23">
        <v>19558892.989999998</v>
      </c>
    </row>
    <row r="38" spans="1:8" ht="14.4" thickBot="1" x14ac:dyDescent="0.3">
      <c r="A38" s="9">
        <v>2019</v>
      </c>
      <c r="B38" s="23" t="s">
        <v>156</v>
      </c>
      <c r="C38" s="23">
        <v>94</v>
      </c>
      <c r="D38" s="23">
        <v>42</v>
      </c>
      <c r="E38" s="27">
        <v>1068</v>
      </c>
      <c r="F38" s="23">
        <v>10024472.449999999</v>
      </c>
      <c r="G38" s="23">
        <v>4678645.6399999997</v>
      </c>
      <c r="H38" s="23">
        <v>164486119.53</v>
      </c>
    </row>
    <row r="39" spans="1:8" ht="14.4" thickBot="1" x14ac:dyDescent="0.3">
      <c r="A39" s="9">
        <v>2019</v>
      </c>
      <c r="B39" s="23" t="s">
        <v>126</v>
      </c>
      <c r="C39" s="23">
        <v>0</v>
      </c>
      <c r="D39" s="23">
        <v>0</v>
      </c>
      <c r="E39" s="27">
        <v>16</v>
      </c>
      <c r="F39" s="23">
        <v>0</v>
      </c>
      <c r="G39" s="23">
        <v>0</v>
      </c>
      <c r="H39" s="23">
        <v>36762585.960000001</v>
      </c>
    </row>
  </sheetData>
  <mergeCells count="3">
    <mergeCell ref="C3:E3"/>
    <mergeCell ref="F3:H3"/>
    <mergeCell ref="A2:H2"/>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7"/>
  <sheetViews>
    <sheetView workbookViewId="0">
      <selection activeCell="B5" sqref="B5"/>
    </sheetView>
  </sheetViews>
  <sheetFormatPr defaultRowHeight="13.8" x14ac:dyDescent="0.25"/>
  <cols>
    <col min="1" max="2" width="14.796875" customWidth="1"/>
    <col min="3" max="12" width="15.796875" customWidth="1"/>
    <col min="13" max="13" width="22.09765625" customWidth="1"/>
  </cols>
  <sheetData>
    <row r="1" spans="1:12" ht="14.4" thickBot="1" x14ac:dyDescent="0.3"/>
    <row r="2" spans="1:12" ht="24.9" customHeight="1" thickBot="1" x14ac:dyDescent="0.3">
      <c r="A2" s="43" t="s">
        <v>172</v>
      </c>
      <c r="B2" s="44"/>
      <c r="C2" s="44"/>
      <c r="D2" s="44"/>
      <c r="E2" s="44"/>
      <c r="F2" s="44"/>
      <c r="G2" s="44"/>
      <c r="H2" s="44"/>
      <c r="I2" s="44"/>
      <c r="J2" s="44"/>
      <c r="K2" s="44"/>
      <c r="L2" s="45"/>
    </row>
    <row r="3" spans="1:12" ht="20.100000000000001" customHeight="1" thickBot="1" x14ac:dyDescent="0.3">
      <c r="A3" s="35"/>
      <c r="B3" s="36"/>
      <c r="C3" s="48" t="s">
        <v>170</v>
      </c>
      <c r="D3" s="50"/>
      <c r="E3" s="50"/>
      <c r="F3" s="50"/>
      <c r="G3" s="50"/>
      <c r="H3" s="48" t="s">
        <v>155</v>
      </c>
      <c r="I3" s="50"/>
      <c r="J3" s="50"/>
      <c r="K3" s="50"/>
      <c r="L3" s="50"/>
    </row>
    <row r="4" spans="1:12" ht="28.2" thickBot="1" x14ac:dyDescent="0.3">
      <c r="A4" s="3" t="s">
        <v>81</v>
      </c>
      <c r="B4" s="3" t="s">
        <v>169</v>
      </c>
      <c r="C4" s="3" t="s">
        <v>123</v>
      </c>
      <c r="D4" s="3" t="s">
        <v>122</v>
      </c>
      <c r="E4" s="3" t="s">
        <v>3</v>
      </c>
      <c r="F4" s="3" t="s">
        <v>124</v>
      </c>
      <c r="G4" s="3" t="s">
        <v>125</v>
      </c>
      <c r="H4" s="3" t="s">
        <v>123</v>
      </c>
      <c r="I4" s="3" t="s">
        <v>122</v>
      </c>
      <c r="J4" s="3" t="s">
        <v>3</v>
      </c>
      <c r="K4" s="3" t="s">
        <v>124</v>
      </c>
      <c r="L4" s="3" t="s">
        <v>125</v>
      </c>
    </row>
    <row r="5" spans="1:12" ht="14.4" thickBot="1" x14ac:dyDescent="0.3">
      <c r="A5" s="9">
        <v>2019</v>
      </c>
      <c r="B5" s="23" t="s">
        <v>127</v>
      </c>
      <c r="C5" s="23">
        <v>3398</v>
      </c>
      <c r="D5" s="27">
        <v>387</v>
      </c>
      <c r="E5" s="23">
        <v>311</v>
      </c>
      <c r="F5" s="23">
        <v>402</v>
      </c>
      <c r="G5" s="23">
        <v>40</v>
      </c>
      <c r="H5" s="23">
        <v>20593886.140000001</v>
      </c>
      <c r="I5" s="23">
        <v>4032171.5527499998</v>
      </c>
      <c r="J5" s="23">
        <v>3370458.82</v>
      </c>
      <c r="K5" s="23">
        <v>3532240.11</v>
      </c>
      <c r="L5" s="23">
        <v>414661.28</v>
      </c>
    </row>
    <row r="6" spans="1:12" ht="14.4" thickBot="1" x14ac:dyDescent="0.3">
      <c r="A6" s="10">
        <v>2019</v>
      </c>
      <c r="B6" s="24" t="s">
        <v>128</v>
      </c>
      <c r="C6" s="28">
        <v>1190</v>
      </c>
      <c r="D6" s="24">
        <v>730</v>
      </c>
      <c r="E6" s="24">
        <v>904</v>
      </c>
      <c r="F6" s="24">
        <v>710</v>
      </c>
      <c r="G6" s="28">
        <v>103</v>
      </c>
      <c r="H6" s="24">
        <v>23531897.359999999</v>
      </c>
      <c r="I6" s="24">
        <v>15957176.23</v>
      </c>
      <c r="J6" s="24">
        <v>18943946.359999999</v>
      </c>
      <c r="K6" s="24">
        <v>16285644.721864</v>
      </c>
      <c r="L6" s="24">
        <v>2189715.75</v>
      </c>
    </row>
    <row r="7" spans="1:12" ht="14.4" thickBot="1" x14ac:dyDescent="0.3">
      <c r="A7" s="9">
        <v>2019</v>
      </c>
      <c r="B7" s="23" t="s">
        <v>129</v>
      </c>
      <c r="C7" s="23">
        <v>143</v>
      </c>
      <c r="D7" s="27">
        <v>341</v>
      </c>
      <c r="E7" s="23">
        <v>236</v>
      </c>
      <c r="F7" s="23">
        <v>783</v>
      </c>
      <c r="G7" s="23">
        <v>36</v>
      </c>
      <c r="H7" s="23">
        <v>5025724.96</v>
      </c>
      <c r="I7" s="23">
        <v>12462112.66</v>
      </c>
      <c r="J7" s="23">
        <v>8425288.75</v>
      </c>
      <c r="K7" s="23">
        <v>28961138.238635998</v>
      </c>
      <c r="L7" s="23">
        <v>1336220.23</v>
      </c>
    </row>
    <row r="8" spans="1:12" ht="14.4" thickBot="1" x14ac:dyDescent="0.3">
      <c r="A8" s="10">
        <v>2019</v>
      </c>
      <c r="B8" s="24" t="s">
        <v>130</v>
      </c>
      <c r="C8" s="28">
        <v>39</v>
      </c>
      <c r="D8" s="24">
        <v>130</v>
      </c>
      <c r="E8" s="24">
        <v>50</v>
      </c>
      <c r="F8" s="24">
        <v>452</v>
      </c>
      <c r="G8" s="28">
        <v>18</v>
      </c>
      <c r="H8" s="24">
        <v>2024126.64</v>
      </c>
      <c r="I8" s="24">
        <v>6636609.0800000001</v>
      </c>
      <c r="J8" s="24">
        <v>2512068.6</v>
      </c>
      <c r="K8" s="24">
        <v>23476249.370000001</v>
      </c>
      <c r="L8" s="24">
        <v>939604.47999999998</v>
      </c>
    </row>
    <row r="9" spans="1:12" ht="14.4" thickBot="1" x14ac:dyDescent="0.3">
      <c r="A9" s="9">
        <v>2019</v>
      </c>
      <c r="B9" s="23" t="s">
        <v>131</v>
      </c>
      <c r="C9" s="23">
        <v>12</v>
      </c>
      <c r="D9" s="27">
        <v>67</v>
      </c>
      <c r="E9" s="23">
        <v>28</v>
      </c>
      <c r="F9" s="23">
        <v>280</v>
      </c>
      <c r="G9" s="23">
        <v>12</v>
      </c>
      <c r="H9" s="23">
        <v>827228.12</v>
      </c>
      <c r="I9" s="23">
        <v>4465688.24</v>
      </c>
      <c r="J9" s="23">
        <v>1900813.07</v>
      </c>
      <c r="K9" s="23">
        <v>18731479.350000001</v>
      </c>
      <c r="L9" s="23">
        <v>827413.64</v>
      </c>
    </row>
    <row r="10" spans="1:12" ht="14.4" thickBot="1" x14ac:dyDescent="0.3">
      <c r="A10" s="10">
        <v>2019</v>
      </c>
      <c r="B10" s="24" t="s">
        <v>156</v>
      </c>
      <c r="C10" s="28">
        <v>24</v>
      </c>
      <c r="D10" s="24">
        <v>70</v>
      </c>
      <c r="E10" s="24">
        <v>42</v>
      </c>
      <c r="F10" s="24">
        <v>1044</v>
      </c>
      <c r="G10" s="28">
        <v>24</v>
      </c>
      <c r="H10" s="24">
        <v>2393725.94</v>
      </c>
      <c r="I10" s="24">
        <v>7630746.5099999998</v>
      </c>
      <c r="J10" s="24">
        <v>4678645.6399999997</v>
      </c>
      <c r="K10" s="24">
        <v>161233477.72</v>
      </c>
      <c r="L10" s="24">
        <v>3190905.81</v>
      </c>
    </row>
    <row r="11" spans="1:12" ht="14.4" thickBot="1" x14ac:dyDescent="0.3">
      <c r="A11" s="9">
        <v>2019</v>
      </c>
      <c r="B11" s="23" t="s">
        <v>126</v>
      </c>
      <c r="C11" s="23">
        <v>0</v>
      </c>
      <c r="D11" s="27">
        <v>0</v>
      </c>
      <c r="E11" s="23">
        <v>0</v>
      </c>
      <c r="F11" s="23">
        <v>16</v>
      </c>
      <c r="G11" s="23">
        <v>0</v>
      </c>
      <c r="H11" s="23">
        <v>0</v>
      </c>
      <c r="I11" s="23">
        <v>0</v>
      </c>
      <c r="J11" s="23">
        <v>0</v>
      </c>
      <c r="K11" s="23">
        <v>36762585.960000001</v>
      </c>
      <c r="L11" s="23">
        <v>0</v>
      </c>
    </row>
    <row r="15" spans="1:12" x14ac:dyDescent="0.25">
      <c r="C15" s="12"/>
      <c r="D15" s="12"/>
      <c r="E15" s="12"/>
      <c r="F15" s="12"/>
      <c r="G15" s="12"/>
    </row>
    <row r="16" spans="1:12" x14ac:dyDescent="0.25">
      <c r="C16" s="12"/>
      <c r="D16" s="12"/>
      <c r="E16" s="12"/>
      <c r="F16" s="12"/>
      <c r="G16" s="12"/>
    </row>
    <row r="17" spans="3:7" x14ac:dyDescent="0.25">
      <c r="C17" s="21"/>
      <c r="D17" s="21"/>
      <c r="E17" s="21"/>
      <c r="F17" s="21"/>
      <c r="G17" s="21"/>
    </row>
  </sheetData>
  <mergeCells count="3">
    <mergeCell ref="C3:G3"/>
    <mergeCell ref="H3:L3"/>
    <mergeCell ref="A2:L2"/>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8"/>
  <sheetViews>
    <sheetView workbookViewId="0"/>
  </sheetViews>
  <sheetFormatPr defaultRowHeight="13.8" x14ac:dyDescent="0.25"/>
  <cols>
    <col min="1" max="7" width="19.796875" customWidth="1"/>
    <col min="9" max="9" width="9.796875" bestFit="1" customWidth="1"/>
    <col min="10" max="11" width="9" bestFit="1" customWidth="1"/>
    <col min="12" max="12" width="9.796875" bestFit="1" customWidth="1"/>
  </cols>
  <sheetData>
    <row r="1" spans="1:12" ht="14.4" thickBot="1" x14ac:dyDescent="0.3"/>
    <row r="2" spans="1:12" ht="24.9" customHeight="1" thickBot="1" x14ac:dyDescent="0.3">
      <c r="A2" s="43" t="s">
        <v>162</v>
      </c>
      <c r="B2" s="44"/>
      <c r="C2" s="44"/>
      <c r="D2" s="44"/>
      <c r="E2" s="44"/>
      <c r="F2" s="44"/>
      <c r="G2" s="45"/>
    </row>
    <row r="3" spans="1:12" ht="15" customHeight="1" thickBot="1" x14ac:dyDescent="0.3">
      <c r="A3" s="3" t="s">
        <v>0</v>
      </c>
      <c r="B3" s="4" t="s">
        <v>80</v>
      </c>
      <c r="C3" s="4" t="s">
        <v>106</v>
      </c>
      <c r="D3" s="4" t="s">
        <v>82</v>
      </c>
      <c r="E3" s="4" t="s">
        <v>83</v>
      </c>
      <c r="F3" s="4" t="s">
        <v>84</v>
      </c>
      <c r="G3" s="4" t="s">
        <v>85</v>
      </c>
    </row>
    <row r="4" spans="1:12" ht="15" customHeight="1" thickBot="1" x14ac:dyDescent="0.3">
      <c r="A4" s="1">
        <v>2015</v>
      </c>
      <c r="B4" s="23" t="s">
        <v>1</v>
      </c>
      <c r="C4" s="23">
        <v>6731</v>
      </c>
      <c r="D4" s="23">
        <v>83247979.087676793</v>
      </c>
      <c r="E4" s="23">
        <v>7116671.7766444804</v>
      </c>
      <c r="F4" s="23">
        <v>2930975.6640106398</v>
      </c>
      <c r="G4" s="23">
        <v>93295626.5183319</v>
      </c>
      <c r="I4" s="22"/>
      <c r="J4" s="22"/>
      <c r="K4" s="22"/>
      <c r="L4" s="22"/>
    </row>
    <row r="5" spans="1:12" ht="15" customHeight="1" thickBot="1" x14ac:dyDescent="0.3">
      <c r="A5" s="1">
        <v>2016</v>
      </c>
      <c r="B5" s="23" t="s">
        <v>1</v>
      </c>
      <c r="C5" s="23">
        <v>6541</v>
      </c>
      <c r="D5" s="23">
        <v>87543417.439533904</v>
      </c>
      <c r="E5" s="23">
        <v>7917738.8407373196</v>
      </c>
      <c r="F5" s="23">
        <v>3308729.1336603202</v>
      </c>
      <c r="G5" s="23">
        <v>98769885.413931504</v>
      </c>
      <c r="I5" s="22"/>
      <c r="J5" s="22"/>
      <c r="K5" s="22"/>
      <c r="L5" s="22"/>
    </row>
    <row r="6" spans="1:12" ht="15" customHeight="1" thickBot="1" x14ac:dyDescent="0.3">
      <c r="A6" s="1">
        <v>2017</v>
      </c>
      <c r="B6" s="23" t="s">
        <v>1</v>
      </c>
      <c r="C6" s="23">
        <v>6047</v>
      </c>
      <c r="D6" s="23">
        <v>85461848.892360598</v>
      </c>
      <c r="E6" s="23">
        <v>8601242.4245857708</v>
      </c>
      <c r="F6" s="23">
        <v>3841056.4674029802</v>
      </c>
      <c r="G6" s="23">
        <v>97904147.794349402</v>
      </c>
      <c r="I6" s="22"/>
      <c r="J6" s="22"/>
      <c r="K6" s="22"/>
      <c r="L6" s="22"/>
    </row>
    <row r="7" spans="1:12" ht="15" customHeight="1" thickBot="1" x14ac:dyDescent="0.3">
      <c r="A7" s="1">
        <v>2018</v>
      </c>
      <c r="B7" s="23" t="s">
        <v>1</v>
      </c>
      <c r="C7" s="23">
        <v>6239</v>
      </c>
      <c r="D7" s="23">
        <v>85149609.024574101</v>
      </c>
      <c r="E7" s="23">
        <v>9390925.3693510108</v>
      </c>
      <c r="F7" s="23">
        <v>3808408.5178219201</v>
      </c>
      <c r="G7" s="23">
        <v>98348942.921746999</v>
      </c>
      <c r="I7" s="22"/>
      <c r="J7" s="22"/>
      <c r="K7" s="22"/>
      <c r="L7" s="22"/>
    </row>
    <row r="8" spans="1:12" ht="15" customHeight="1" thickBot="1" x14ac:dyDescent="0.3">
      <c r="A8" s="1">
        <v>2019</v>
      </c>
      <c r="B8" s="23" t="s">
        <v>1</v>
      </c>
      <c r="C8" s="23">
        <v>7141</v>
      </c>
      <c r="D8" s="23">
        <v>97640540.758181602</v>
      </c>
      <c r="E8" s="23">
        <v>12664065.842991199</v>
      </c>
      <c r="F8" s="23">
        <v>4961328.6182926698</v>
      </c>
      <c r="G8" s="23">
        <v>115265935.219466</v>
      </c>
      <c r="I8" s="22"/>
      <c r="J8" s="22"/>
      <c r="K8" s="22"/>
      <c r="L8" s="22"/>
    </row>
    <row r="9" spans="1:12" ht="15" customHeight="1" thickBot="1" x14ac:dyDescent="0.3">
      <c r="A9" s="2">
        <v>2015</v>
      </c>
      <c r="B9" s="24" t="s">
        <v>3</v>
      </c>
      <c r="C9" s="24">
        <v>2385</v>
      </c>
      <c r="D9" s="24">
        <v>52788175.108818203</v>
      </c>
      <c r="E9" s="24">
        <v>1093734.8386570001</v>
      </c>
      <c r="F9" s="24">
        <v>2383676.5351626701</v>
      </c>
      <c r="G9" s="24">
        <v>56265586.4826378</v>
      </c>
      <c r="I9" s="22"/>
      <c r="J9" s="22"/>
      <c r="K9" s="22"/>
      <c r="L9" s="22"/>
    </row>
    <row r="10" spans="1:12" ht="15" customHeight="1" thickBot="1" x14ac:dyDescent="0.3">
      <c r="A10" s="2">
        <v>2016</v>
      </c>
      <c r="B10" s="24" t="s">
        <v>3</v>
      </c>
      <c r="C10" s="24">
        <v>2388</v>
      </c>
      <c r="D10" s="24">
        <v>55336978.576268598</v>
      </c>
      <c r="E10" s="24">
        <v>1341336.37642429</v>
      </c>
      <c r="F10" s="24">
        <v>2417231.3297370099</v>
      </c>
      <c r="G10" s="24">
        <v>59095546.282429799</v>
      </c>
      <c r="I10" s="22"/>
      <c r="J10" s="22"/>
      <c r="K10" s="22"/>
      <c r="L10" s="22"/>
    </row>
    <row r="11" spans="1:12" ht="15" customHeight="1" thickBot="1" x14ac:dyDescent="0.3">
      <c r="A11" s="2">
        <v>2017</v>
      </c>
      <c r="B11" s="24" t="s">
        <v>3</v>
      </c>
      <c r="C11" s="24">
        <v>2170</v>
      </c>
      <c r="D11" s="24">
        <v>51851970.834782697</v>
      </c>
      <c r="E11" s="24">
        <v>1684906.4964610999</v>
      </c>
      <c r="F11" s="24">
        <v>2098788.11414736</v>
      </c>
      <c r="G11" s="24">
        <v>55635665.445391104</v>
      </c>
      <c r="I11" s="22"/>
      <c r="J11" s="22"/>
      <c r="K11" s="22"/>
      <c r="L11" s="22"/>
    </row>
    <row r="12" spans="1:12" ht="15" customHeight="1" thickBot="1" x14ac:dyDescent="0.3">
      <c r="A12" s="2">
        <v>2018</v>
      </c>
      <c r="B12" s="24" t="s">
        <v>3</v>
      </c>
      <c r="C12" s="24">
        <v>1885</v>
      </c>
      <c r="D12" s="24">
        <v>44202875.0878838</v>
      </c>
      <c r="E12" s="24">
        <v>1732530.5524126401</v>
      </c>
      <c r="F12" s="24">
        <v>1628163.7309707201</v>
      </c>
      <c r="G12" s="24">
        <v>47563569.3712672</v>
      </c>
      <c r="I12" s="22"/>
      <c r="J12" s="22"/>
      <c r="K12" s="22"/>
      <c r="L12" s="22"/>
    </row>
    <row r="13" spans="1:12" ht="15" customHeight="1" thickBot="1" x14ac:dyDescent="0.3">
      <c r="A13" s="2">
        <v>2019</v>
      </c>
      <c r="B13" s="24" t="s">
        <v>3</v>
      </c>
      <c r="C13" s="24">
        <v>1940</v>
      </c>
      <c r="D13" s="24">
        <v>44964090.713752903</v>
      </c>
      <c r="E13" s="24">
        <v>1857510.5916619</v>
      </c>
      <c r="F13" s="24">
        <v>1398568.81675362</v>
      </c>
      <c r="G13" s="24">
        <v>48220170.122168399</v>
      </c>
      <c r="I13" s="22"/>
      <c r="J13" s="22"/>
      <c r="K13" s="22"/>
      <c r="L13" s="22"/>
    </row>
    <row r="14" spans="1:12" ht="15" customHeight="1" thickBot="1" x14ac:dyDescent="0.3">
      <c r="A14" s="1">
        <v>2015</v>
      </c>
      <c r="B14" s="23" t="s">
        <v>2</v>
      </c>
      <c r="C14" s="23">
        <v>4198</v>
      </c>
      <c r="D14" s="23">
        <v>177169646.33030501</v>
      </c>
      <c r="E14" s="23">
        <v>92524751.677898496</v>
      </c>
      <c r="F14" s="23">
        <v>7127546.9464953803</v>
      </c>
      <c r="G14" s="23">
        <v>276821944.94469899</v>
      </c>
      <c r="I14" s="22"/>
      <c r="J14" s="22"/>
      <c r="K14" s="22"/>
      <c r="L14" s="22"/>
    </row>
    <row r="15" spans="1:12" ht="15" customHeight="1" thickBot="1" x14ac:dyDescent="0.3">
      <c r="A15" s="1">
        <v>2016</v>
      </c>
      <c r="B15" s="23" t="s">
        <v>2</v>
      </c>
      <c r="C15" s="23">
        <v>4116</v>
      </c>
      <c r="D15" s="23">
        <v>174660379.80699801</v>
      </c>
      <c r="E15" s="23">
        <v>91544205.953438401</v>
      </c>
      <c r="F15" s="23">
        <v>7259705.5944991801</v>
      </c>
      <c r="G15" s="23">
        <v>273464291.37493497</v>
      </c>
      <c r="I15" s="22"/>
      <c r="J15" s="22"/>
      <c r="K15" s="22"/>
      <c r="L15" s="22"/>
    </row>
    <row r="16" spans="1:12" ht="14.4" thickBot="1" x14ac:dyDescent="0.3">
      <c r="A16" s="1">
        <v>2017</v>
      </c>
      <c r="B16" s="23" t="s">
        <v>2</v>
      </c>
      <c r="C16" s="23">
        <v>4427</v>
      </c>
      <c r="D16" s="23">
        <v>224442718.81765699</v>
      </c>
      <c r="E16" s="23">
        <v>107035800.07415301</v>
      </c>
      <c r="F16" s="23">
        <v>7392419.5724999402</v>
      </c>
      <c r="G16" s="23">
        <v>338870938.46430999</v>
      </c>
      <c r="I16" s="22"/>
      <c r="J16" s="22"/>
      <c r="K16" s="22"/>
      <c r="L16" s="22"/>
    </row>
    <row r="17" spans="1:12" ht="14.4" thickBot="1" x14ac:dyDescent="0.3">
      <c r="A17" s="1">
        <v>2018</v>
      </c>
      <c r="B17" s="23" t="s">
        <v>2</v>
      </c>
      <c r="C17" s="23">
        <v>4420</v>
      </c>
      <c r="D17" s="23">
        <v>207517702.59234199</v>
      </c>
      <c r="E17" s="23">
        <v>103836237.483436</v>
      </c>
      <c r="F17" s="23">
        <v>7565469.79084998</v>
      </c>
      <c r="G17" s="23">
        <v>318919409.86662799</v>
      </c>
      <c r="I17" s="22"/>
      <c r="J17" s="22"/>
      <c r="K17" s="22"/>
      <c r="L17" s="22"/>
    </row>
    <row r="18" spans="1:12" ht="14.4" thickBot="1" x14ac:dyDescent="0.3">
      <c r="A18" s="1">
        <v>2019</v>
      </c>
      <c r="B18" s="23" t="s">
        <v>2</v>
      </c>
      <c r="C18" s="23">
        <v>4522</v>
      </c>
      <c r="D18" s="23">
        <v>218272719.33966199</v>
      </c>
      <c r="E18" s="23">
        <v>112633206.02974699</v>
      </c>
      <c r="F18" s="23">
        <v>1585610.85220371</v>
      </c>
      <c r="G18" s="23">
        <v>332491536.22161299</v>
      </c>
      <c r="I18" s="22"/>
      <c r="J18" s="22"/>
      <c r="K18" s="22"/>
      <c r="L18" s="22"/>
    </row>
  </sheetData>
  <mergeCells count="1">
    <mergeCell ref="A2:G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9"/>
  <sheetViews>
    <sheetView workbookViewId="0"/>
  </sheetViews>
  <sheetFormatPr defaultRowHeight="13.8" x14ac:dyDescent="0.25"/>
  <cols>
    <col min="1" max="7" width="19.796875" customWidth="1"/>
    <col min="9" max="9" width="9.796875" bestFit="1" customWidth="1"/>
    <col min="10" max="11" width="9" bestFit="1" customWidth="1"/>
    <col min="12" max="12" width="9.796875" bestFit="1" customWidth="1"/>
  </cols>
  <sheetData>
    <row r="1" spans="1:12" ht="14.4" thickBot="1" x14ac:dyDescent="0.3"/>
    <row r="2" spans="1:12" ht="24.9" customHeight="1" thickBot="1" x14ac:dyDescent="0.3">
      <c r="A2" s="43" t="s">
        <v>159</v>
      </c>
      <c r="B2" s="44"/>
      <c r="C2" s="44"/>
      <c r="D2" s="44"/>
      <c r="E2" s="44"/>
      <c r="F2" s="44"/>
      <c r="G2" s="45"/>
    </row>
    <row r="3" spans="1:12" ht="15" customHeight="1" thickBot="1" x14ac:dyDescent="0.3">
      <c r="A3" s="3" t="s">
        <v>81</v>
      </c>
      <c r="B3" s="4" t="s">
        <v>80</v>
      </c>
      <c r="C3" s="4" t="s">
        <v>106</v>
      </c>
      <c r="D3" s="4" t="s">
        <v>82</v>
      </c>
      <c r="E3" s="4" t="s">
        <v>83</v>
      </c>
      <c r="F3" s="4" t="s">
        <v>84</v>
      </c>
      <c r="G3" s="4" t="s">
        <v>85</v>
      </c>
    </row>
    <row r="4" spans="1:12" ht="15" customHeight="1" thickBot="1" x14ac:dyDescent="0.3">
      <c r="A4" s="1">
        <v>2015</v>
      </c>
      <c r="B4" s="23" t="s">
        <v>1</v>
      </c>
      <c r="C4" s="23">
        <v>6408</v>
      </c>
      <c r="D4" s="23">
        <v>74502634.440799996</v>
      </c>
      <c r="E4" s="23">
        <v>6021771.8892000001</v>
      </c>
      <c r="F4" s="23">
        <v>3019140.1367826001</v>
      </c>
      <c r="G4" s="23">
        <v>83543546.456782594</v>
      </c>
      <c r="I4" s="22"/>
      <c r="J4" s="22"/>
      <c r="K4" s="22"/>
      <c r="L4" s="22"/>
    </row>
    <row r="5" spans="1:12" ht="15" customHeight="1" thickBot="1" x14ac:dyDescent="0.3">
      <c r="A5" s="1">
        <v>2016</v>
      </c>
      <c r="B5" s="23" t="s">
        <v>1</v>
      </c>
      <c r="C5" s="23">
        <v>6111</v>
      </c>
      <c r="D5" s="23">
        <v>77856675.851600006</v>
      </c>
      <c r="E5" s="23">
        <v>6546651.4183999998</v>
      </c>
      <c r="F5" s="23">
        <v>3366467.5839918698</v>
      </c>
      <c r="G5" s="23">
        <v>87769794.853991896</v>
      </c>
      <c r="I5" s="22"/>
      <c r="J5" s="22"/>
      <c r="K5" s="22"/>
      <c r="L5" s="22"/>
    </row>
    <row r="6" spans="1:12" ht="15" customHeight="1" thickBot="1" x14ac:dyDescent="0.3">
      <c r="A6" s="1">
        <v>2017</v>
      </c>
      <c r="B6" s="23" t="s">
        <v>1</v>
      </c>
      <c r="C6" s="23">
        <v>5567</v>
      </c>
      <c r="D6" s="23">
        <v>73551077.341199994</v>
      </c>
      <c r="E6" s="23">
        <v>6927954.2988</v>
      </c>
      <c r="F6" s="23">
        <v>3910907.3843279202</v>
      </c>
      <c r="G6" s="23">
        <v>84389939.034327894</v>
      </c>
      <c r="I6" s="22"/>
      <c r="J6" s="22"/>
      <c r="K6" s="22"/>
      <c r="L6" s="22"/>
    </row>
    <row r="7" spans="1:12" ht="15" customHeight="1" thickBot="1" x14ac:dyDescent="0.3">
      <c r="A7" s="1">
        <v>2018</v>
      </c>
      <c r="B7" s="23" t="s">
        <v>1</v>
      </c>
      <c r="C7" s="23">
        <v>5679</v>
      </c>
      <c r="D7" s="23">
        <v>73206929.259200007</v>
      </c>
      <c r="E7" s="23">
        <v>7518125.8808000004</v>
      </c>
      <c r="F7" s="23">
        <v>3909867.7501794901</v>
      </c>
      <c r="G7" s="23">
        <v>84634922.900179505</v>
      </c>
      <c r="I7" s="22"/>
      <c r="J7" s="22"/>
      <c r="K7" s="22"/>
      <c r="L7" s="22"/>
    </row>
    <row r="8" spans="1:12" ht="15" customHeight="1" thickBot="1" x14ac:dyDescent="0.3">
      <c r="A8" s="1">
        <v>2019</v>
      </c>
      <c r="B8" s="23" t="s">
        <v>1</v>
      </c>
      <c r="C8" s="23">
        <v>6496</v>
      </c>
      <c r="D8" s="23">
        <v>85383023.067200005</v>
      </c>
      <c r="E8" s="23">
        <v>10267359.9988</v>
      </c>
      <c r="F8" s="23">
        <v>4978199.5967499996</v>
      </c>
      <c r="G8" s="23">
        <v>100628582.66275001</v>
      </c>
      <c r="I8" s="22"/>
      <c r="J8" s="22"/>
      <c r="K8" s="22"/>
      <c r="L8" s="22"/>
    </row>
    <row r="9" spans="1:12" ht="15" customHeight="1" thickBot="1" x14ac:dyDescent="0.3">
      <c r="A9" s="2">
        <v>2015</v>
      </c>
      <c r="B9" s="24" t="s">
        <v>3</v>
      </c>
      <c r="C9" s="24">
        <v>2178</v>
      </c>
      <c r="D9" s="24">
        <v>46947651.184</v>
      </c>
      <c r="E9" s="24">
        <v>721935.51599999995</v>
      </c>
      <c r="F9" s="24">
        <v>2509717.7482791399</v>
      </c>
      <c r="G9" s="24">
        <v>50179304.448279098</v>
      </c>
      <c r="I9" s="22"/>
      <c r="J9" s="22"/>
      <c r="K9" s="22"/>
      <c r="L9" s="22"/>
    </row>
    <row r="10" spans="1:12" ht="15" customHeight="1" thickBot="1" x14ac:dyDescent="0.3">
      <c r="A10" s="2">
        <v>2016</v>
      </c>
      <c r="B10" s="24" t="s">
        <v>3</v>
      </c>
      <c r="C10" s="24">
        <v>2071</v>
      </c>
      <c r="D10" s="24">
        <v>46547579.8772</v>
      </c>
      <c r="E10" s="24">
        <v>908355.09279999998</v>
      </c>
      <c r="F10" s="24">
        <v>2492836.83018449</v>
      </c>
      <c r="G10" s="24">
        <v>49948771.800184503</v>
      </c>
      <c r="I10" s="22"/>
      <c r="J10" s="22"/>
      <c r="K10" s="22"/>
      <c r="L10" s="22"/>
    </row>
    <row r="11" spans="1:12" ht="15" customHeight="1" thickBot="1" x14ac:dyDescent="0.3">
      <c r="A11" s="2">
        <v>2017</v>
      </c>
      <c r="B11" s="24" t="s">
        <v>3</v>
      </c>
      <c r="C11" s="24">
        <v>1768</v>
      </c>
      <c r="D11" s="24">
        <v>40337467.347199999</v>
      </c>
      <c r="E11" s="24">
        <v>897021.9828</v>
      </c>
      <c r="F11" s="24">
        <v>2121507.90701698</v>
      </c>
      <c r="G11" s="24">
        <v>43355997.237016998</v>
      </c>
      <c r="I11" s="22"/>
      <c r="J11" s="22"/>
      <c r="K11" s="22"/>
      <c r="L11" s="22"/>
    </row>
    <row r="12" spans="1:12" ht="15" customHeight="1" thickBot="1" x14ac:dyDescent="0.3">
      <c r="A12" s="2">
        <v>2018</v>
      </c>
      <c r="B12" s="24" t="s">
        <v>3</v>
      </c>
      <c r="C12" s="24">
        <v>1522</v>
      </c>
      <c r="D12" s="24">
        <v>34605688.973200001</v>
      </c>
      <c r="E12" s="24">
        <v>918613.25679999997</v>
      </c>
      <c r="F12" s="24">
        <v>1970260.7976969101</v>
      </c>
      <c r="G12" s="24">
        <v>37494563.0276969</v>
      </c>
      <c r="I12" s="22"/>
      <c r="J12" s="22"/>
      <c r="K12" s="22"/>
      <c r="L12" s="22"/>
    </row>
    <row r="13" spans="1:12" ht="15" customHeight="1" thickBot="1" x14ac:dyDescent="0.3">
      <c r="A13" s="2">
        <v>2019</v>
      </c>
      <c r="B13" s="24" t="s">
        <v>3</v>
      </c>
      <c r="C13" s="24">
        <v>1552</v>
      </c>
      <c r="D13" s="24">
        <v>34464297.994800001</v>
      </c>
      <c r="E13" s="24">
        <v>1227113.3152000001</v>
      </c>
      <c r="F13" s="24">
        <v>1424207.42</v>
      </c>
      <c r="G13" s="24">
        <v>37115618.729999997</v>
      </c>
      <c r="I13" s="22"/>
      <c r="J13" s="22"/>
      <c r="K13" s="22"/>
      <c r="L13" s="22"/>
    </row>
    <row r="14" spans="1:12" ht="15" customHeight="1" thickBot="1" x14ac:dyDescent="0.3">
      <c r="A14" s="1">
        <v>2015</v>
      </c>
      <c r="B14" s="23" t="s">
        <v>2</v>
      </c>
      <c r="C14" s="23">
        <v>3398</v>
      </c>
      <c r="D14" s="23">
        <v>73073855.636399999</v>
      </c>
      <c r="E14" s="23">
        <v>48639451.243600003</v>
      </c>
      <c r="F14" s="23">
        <v>3272240.4955436201</v>
      </c>
      <c r="G14" s="23">
        <v>124985547.375544</v>
      </c>
      <c r="I14" s="22"/>
      <c r="J14" s="22"/>
      <c r="K14" s="22"/>
      <c r="L14" s="22"/>
    </row>
    <row r="15" spans="1:12" ht="15" customHeight="1" thickBot="1" x14ac:dyDescent="0.3">
      <c r="A15" s="1">
        <v>2016</v>
      </c>
      <c r="B15" s="23" t="s">
        <v>2</v>
      </c>
      <c r="C15" s="23">
        <v>3209</v>
      </c>
      <c r="D15" s="23">
        <v>75786517.6884</v>
      </c>
      <c r="E15" s="23">
        <v>47454623.515000001</v>
      </c>
      <c r="F15" s="23">
        <v>3435071.8880890398</v>
      </c>
      <c r="G15" s="23">
        <v>126676213.111489</v>
      </c>
      <c r="I15" s="22"/>
      <c r="J15" s="22"/>
      <c r="K15" s="22"/>
      <c r="L15" s="22"/>
    </row>
    <row r="16" spans="1:12" ht="14.4" thickBot="1" x14ac:dyDescent="0.3">
      <c r="A16" s="1">
        <v>2017</v>
      </c>
      <c r="B16" s="23" t="s">
        <v>2</v>
      </c>
      <c r="C16" s="23">
        <v>3412</v>
      </c>
      <c r="D16" s="23">
        <v>83419202.655599996</v>
      </c>
      <c r="E16" s="23">
        <v>50105233.964400001</v>
      </c>
      <c r="F16" s="23">
        <v>3992157.8564423602</v>
      </c>
      <c r="G16" s="23">
        <v>137516594.46644199</v>
      </c>
      <c r="I16" s="22"/>
      <c r="J16" s="22"/>
      <c r="K16" s="22"/>
      <c r="L16" s="22"/>
    </row>
    <row r="17" spans="1:12" ht="14.4" thickBot="1" x14ac:dyDescent="0.3">
      <c r="A17" s="1">
        <v>2018</v>
      </c>
      <c r="B17" s="23" t="s">
        <v>2</v>
      </c>
      <c r="C17" s="23">
        <v>3331</v>
      </c>
      <c r="D17" s="23">
        <v>81665628.440799996</v>
      </c>
      <c r="E17" s="23">
        <v>50333553.189199999</v>
      </c>
      <c r="F17" s="23">
        <v>3572890.4447480398</v>
      </c>
      <c r="G17" s="23">
        <v>135572072.07474801</v>
      </c>
      <c r="I17" s="22"/>
      <c r="J17" s="22"/>
      <c r="K17" s="22"/>
      <c r="L17" s="22"/>
    </row>
    <row r="18" spans="1:12" ht="14.4" thickBot="1" x14ac:dyDescent="0.3">
      <c r="A18" s="1">
        <v>2019</v>
      </c>
      <c r="B18" s="23" t="s">
        <v>2</v>
      </c>
      <c r="C18" s="23">
        <v>3229</v>
      </c>
      <c r="D18" s="23">
        <v>76851957.626000002</v>
      </c>
      <c r="E18" s="23">
        <v>51313479.413999997</v>
      </c>
      <c r="F18" s="23">
        <v>2624286.9704999998</v>
      </c>
      <c r="G18" s="23">
        <v>130789724.0105</v>
      </c>
      <c r="I18" s="22"/>
      <c r="J18" s="22"/>
      <c r="K18" s="22"/>
      <c r="L18" s="22"/>
    </row>
    <row r="21" spans="1:12" x14ac:dyDescent="0.25">
      <c r="C21" s="7"/>
      <c r="D21" s="7"/>
      <c r="E21" s="7"/>
      <c r="F21" s="7"/>
      <c r="G21" s="7"/>
      <c r="I21" s="7"/>
    </row>
    <row r="26" spans="1:12" x14ac:dyDescent="0.25">
      <c r="C26" s="7"/>
    </row>
    <row r="27" spans="1:12" x14ac:dyDescent="0.25">
      <c r="C27" s="7"/>
    </row>
    <row r="29" spans="1:12" x14ac:dyDescent="0.25">
      <c r="C29" s="7"/>
    </row>
  </sheetData>
  <mergeCells count="1">
    <mergeCell ref="A2:G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5"/>
  <sheetViews>
    <sheetView workbookViewId="0">
      <selection activeCell="A2" sqref="A2:H2"/>
    </sheetView>
  </sheetViews>
  <sheetFormatPr defaultRowHeight="13.8" x14ac:dyDescent="0.25"/>
  <cols>
    <col min="1" max="1" width="24.796875" customWidth="1"/>
    <col min="2" max="8" width="20.796875" customWidth="1"/>
    <col min="10" max="10" width="9.69921875" bestFit="1" customWidth="1"/>
  </cols>
  <sheetData>
    <row r="1" spans="1:11" ht="14.4" thickBot="1" x14ac:dyDescent="0.3"/>
    <row r="2" spans="1:11" ht="24.9" customHeight="1" thickBot="1" x14ac:dyDescent="0.3">
      <c r="A2" s="43" t="s">
        <v>183</v>
      </c>
      <c r="B2" s="44"/>
      <c r="C2" s="44"/>
      <c r="D2" s="44"/>
      <c r="E2" s="44"/>
      <c r="F2" s="44"/>
      <c r="G2" s="44"/>
      <c r="H2" s="45"/>
    </row>
    <row r="3" spans="1:11" ht="42" thickBot="1" x14ac:dyDescent="0.3">
      <c r="A3" s="3" t="s">
        <v>80</v>
      </c>
      <c r="B3" s="17" t="s">
        <v>10</v>
      </c>
      <c r="C3" s="17" t="s">
        <v>133</v>
      </c>
      <c r="D3" s="17" t="s">
        <v>134</v>
      </c>
      <c r="E3" s="17" t="s">
        <v>135</v>
      </c>
      <c r="F3" s="17" t="s">
        <v>136</v>
      </c>
      <c r="G3" s="17" t="s">
        <v>137</v>
      </c>
      <c r="H3" s="18" t="s">
        <v>138</v>
      </c>
    </row>
    <row r="4" spans="1:11" ht="14.4" thickBot="1" x14ac:dyDescent="0.3">
      <c r="A4" s="2"/>
      <c r="B4" s="55" t="s">
        <v>139</v>
      </c>
      <c r="C4" s="56"/>
      <c r="D4" s="56"/>
      <c r="E4" s="56"/>
      <c r="F4" s="56"/>
      <c r="G4" s="56"/>
      <c r="H4" s="57"/>
    </row>
    <row r="5" spans="1:11" ht="14.4" thickBot="1" x14ac:dyDescent="0.3">
      <c r="A5" s="1" t="s">
        <v>123</v>
      </c>
      <c r="B5" s="29">
        <v>5144</v>
      </c>
      <c r="C5" s="29">
        <v>48287433.0659132</v>
      </c>
      <c r="D5" s="29">
        <v>4180815.17720271</v>
      </c>
      <c r="E5" s="29">
        <v>365701.18041071598</v>
      </c>
      <c r="F5" s="29">
        <v>3171564.0951289102</v>
      </c>
      <c r="G5" s="29">
        <v>3212994.9767568698</v>
      </c>
      <c r="H5" s="29">
        <v>59218508.495412402</v>
      </c>
      <c r="J5" s="7"/>
      <c r="K5" s="7"/>
    </row>
    <row r="6" spans="1:11" ht="14.4" thickBot="1" x14ac:dyDescent="0.3">
      <c r="A6" s="1" t="s">
        <v>122</v>
      </c>
      <c r="B6" s="29">
        <v>1731</v>
      </c>
      <c r="C6" s="29">
        <v>37656281.413940802</v>
      </c>
      <c r="D6" s="29">
        <v>3647498.1011248999</v>
      </c>
      <c r="E6" s="29">
        <v>485194.10633875203</v>
      </c>
      <c r="F6" s="29">
        <v>8056986.4611128299</v>
      </c>
      <c r="G6" s="29">
        <v>1593373.6415357899</v>
      </c>
      <c r="H6" s="29">
        <v>51439333.7240531</v>
      </c>
      <c r="J6" s="7"/>
      <c r="K6" s="7"/>
    </row>
    <row r="7" spans="1:11" ht="14.4" thickBot="1" x14ac:dyDescent="0.3">
      <c r="A7" s="1" t="s">
        <v>3</v>
      </c>
      <c r="B7" s="29">
        <v>1829</v>
      </c>
      <c r="C7" s="29">
        <v>38913267.171432801</v>
      </c>
      <c r="D7" s="29">
        <v>3260566.5423200601</v>
      </c>
      <c r="E7" s="29">
        <v>594161.54396179505</v>
      </c>
      <c r="F7" s="29">
        <v>1192589.0477001001</v>
      </c>
      <c r="G7" s="29">
        <v>1253165.81675362</v>
      </c>
      <c r="H7" s="29">
        <v>45213750.122168399</v>
      </c>
      <c r="J7" s="7"/>
      <c r="K7" s="7"/>
    </row>
    <row r="8" spans="1:11" ht="14.4" thickBot="1" x14ac:dyDescent="0.3">
      <c r="A8" s="1" t="s">
        <v>124</v>
      </c>
      <c r="B8" s="29">
        <v>3912</v>
      </c>
      <c r="C8" s="29">
        <v>160525307.74131</v>
      </c>
      <c r="D8" s="29">
        <v>35115784.988040902</v>
      </c>
      <c r="E8" s="29">
        <v>30700207.587364402</v>
      </c>
      <c r="F8" s="29">
        <v>68362820.835813105</v>
      </c>
      <c r="G8" s="29">
        <v>687042.14672369801</v>
      </c>
      <c r="H8" s="29">
        <v>295391163.29925299</v>
      </c>
      <c r="J8" s="7"/>
      <c r="K8" s="7"/>
    </row>
    <row r="9" spans="1:11" ht="14.4" thickBot="1" x14ac:dyDescent="0.3">
      <c r="A9" s="1" t="s">
        <v>125</v>
      </c>
      <c r="B9" s="29">
        <v>318</v>
      </c>
      <c r="C9" s="29">
        <v>6719558.39820245</v>
      </c>
      <c r="D9" s="29">
        <v>1235974.2121083799</v>
      </c>
      <c r="E9" s="29">
        <v>2032357.6923243899</v>
      </c>
      <c r="F9" s="29">
        <v>4109164.9142450001</v>
      </c>
      <c r="G9" s="29">
        <v>126677.705480016</v>
      </c>
      <c r="H9" s="29">
        <v>14223732.922360299</v>
      </c>
      <c r="J9" s="7"/>
      <c r="K9" s="7"/>
    </row>
    <row r="10" spans="1:11" ht="14.4" thickBot="1" x14ac:dyDescent="0.3">
      <c r="A10" s="2"/>
      <c r="B10" s="55" t="s">
        <v>140</v>
      </c>
      <c r="C10" s="56"/>
      <c r="D10" s="56"/>
      <c r="E10" s="56"/>
      <c r="F10" s="56"/>
      <c r="G10" s="56"/>
      <c r="H10" s="57"/>
    </row>
    <row r="11" spans="1:11" ht="14.4" thickBot="1" x14ac:dyDescent="0.3">
      <c r="A11" s="1" t="s">
        <v>123</v>
      </c>
      <c r="B11" s="29">
        <v>4625</v>
      </c>
      <c r="C11" s="29">
        <v>41637150.216399997</v>
      </c>
      <c r="D11" s="29">
        <v>3713233.5093999999</v>
      </c>
      <c r="E11" s="29">
        <v>109566.64320000001</v>
      </c>
      <c r="F11" s="29">
        <v>2293125.0419999999</v>
      </c>
      <c r="G11" s="29">
        <v>3435859.2889999999</v>
      </c>
      <c r="H11" s="29">
        <v>51188934.700000003</v>
      </c>
      <c r="J11" s="7"/>
      <c r="K11" s="7"/>
    </row>
    <row r="12" spans="1:11" ht="14.4" thickBot="1" x14ac:dyDescent="0.3">
      <c r="A12" s="1" t="s">
        <v>122</v>
      </c>
      <c r="B12" s="29">
        <v>1605</v>
      </c>
      <c r="C12" s="29">
        <v>33419379.935199998</v>
      </c>
      <c r="D12" s="29">
        <v>2744746.4062000001</v>
      </c>
      <c r="E12" s="29">
        <v>245505.0876</v>
      </c>
      <c r="F12" s="29">
        <v>7034543.2259999998</v>
      </c>
      <c r="G12" s="29">
        <v>1387380.3077499999</v>
      </c>
      <c r="H12" s="29">
        <v>44831554.962750003</v>
      </c>
      <c r="J12" s="7"/>
      <c r="K12" s="7"/>
    </row>
    <row r="13" spans="1:11" ht="14.4" thickBot="1" x14ac:dyDescent="0.3">
      <c r="A13" s="1" t="s">
        <v>3</v>
      </c>
      <c r="B13" s="29">
        <v>1442</v>
      </c>
      <c r="C13" s="29">
        <v>29402194.191399999</v>
      </c>
      <c r="D13" s="29">
        <v>2404828.8034000001</v>
      </c>
      <c r="E13" s="29">
        <v>122752.59819999999</v>
      </c>
      <c r="F13" s="29">
        <v>1033600.7169999999</v>
      </c>
      <c r="G13" s="29">
        <v>1280112.42</v>
      </c>
      <c r="H13" s="29">
        <v>34243488.729999997</v>
      </c>
      <c r="J13" s="7"/>
      <c r="K13" s="7"/>
    </row>
    <row r="14" spans="1:11" ht="14.4" thickBot="1" x14ac:dyDescent="0.3">
      <c r="A14" s="1" t="s">
        <v>124</v>
      </c>
      <c r="B14" s="29">
        <v>2790</v>
      </c>
      <c r="C14" s="29">
        <v>64757870.638800003</v>
      </c>
      <c r="D14" s="29">
        <v>3447395.3228000002</v>
      </c>
      <c r="E14" s="29">
        <v>14580915.2644</v>
      </c>
      <c r="F14" s="29">
        <v>30635464.134</v>
      </c>
      <c r="G14" s="29">
        <v>2161183.0904999999</v>
      </c>
      <c r="H14" s="29">
        <v>115582828.4505</v>
      </c>
      <c r="J14" s="7"/>
      <c r="K14" s="7"/>
    </row>
    <row r="15" spans="1:11" ht="14.4" thickBot="1" x14ac:dyDescent="0.3">
      <c r="A15" s="1" t="s">
        <v>125</v>
      </c>
      <c r="B15" s="29">
        <v>213</v>
      </c>
      <c r="C15" s="29">
        <v>2939011.3642000002</v>
      </c>
      <c r="D15" s="29">
        <v>159841.3002</v>
      </c>
      <c r="E15" s="29">
        <v>918298.34459999995</v>
      </c>
      <c r="F15" s="29">
        <v>1928545.6710000001</v>
      </c>
      <c r="G15" s="29">
        <v>124905.88</v>
      </c>
      <c r="H15" s="29">
        <v>6070602.5599999996</v>
      </c>
      <c r="J15" s="7"/>
      <c r="K15" s="7"/>
    </row>
  </sheetData>
  <mergeCells count="3">
    <mergeCell ref="A2:H2"/>
    <mergeCell ref="B4:H4"/>
    <mergeCell ref="B10:H10"/>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32"/>
  <sheetViews>
    <sheetView workbookViewId="0"/>
  </sheetViews>
  <sheetFormatPr defaultRowHeight="13.8" x14ac:dyDescent="0.25"/>
  <cols>
    <col min="1" max="4" width="25.796875" customWidth="1"/>
  </cols>
  <sheetData>
    <row r="1" spans="1:4" ht="14.4" thickBot="1" x14ac:dyDescent="0.3"/>
    <row r="2" spans="1:4" ht="24.9" customHeight="1" thickBot="1" x14ac:dyDescent="0.3">
      <c r="A2" s="43" t="s">
        <v>160</v>
      </c>
      <c r="B2" s="44"/>
      <c r="C2" s="44"/>
      <c r="D2" s="45"/>
    </row>
    <row r="3" spans="1:4" ht="20.100000000000001" customHeight="1" thickBot="1" x14ac:dyDescent="0.3">
      <c r="A3" s="3" t="s">
        <v>0</v>
      </c>
      <c r="B3" s="4" t="s">
        <v>80</v>
      </c>
      <c r="C3" s="3" t="s">
        <v>10</v>
      </c>
      <c r="D3" s="3" t="s">
        <v>103</v>
      </c>
    </row>
    <row r="4" spans="1:4" ht="15" customHeight="1" thickBot="1" x14ac:dyDescent="0.3">
      <c r="A4" s="1">
        <v>2015</v>
      </c>
      <c r="B4" s="23" t="s">
        <v>1</v>
      </c>
      <c r="C4" s="23">
        <v>6731</v>
      </c>
      <c r="D4" s="23">
        <v>11699.5</v>
      </c>
    </row>
    <row r="5" spans="1:4" ht="15" customHeight="1" thickBot="1" x14ac:dyDescent="0.3">
      <c r="A5" s="2">
        <v>2016</v>
      </c>
      <c r="B5" s="24" t="s">
        <v>1</v>
      </c>
      <c r="C5" s="24">
        <v>6541</v>
      </c>
      <c r="D5" s="24">
        <v>12396.5</v>
      </c>
    </row>
    <row r="6" spans="1:4" ht="15" customHeight="1" thickBot="1" x14ac:dyDescent="0.3">
      <c r="A6" s="1">
        <v>2017</v>
      </c>
      <c r="B6" s="23" t="s">
        <v>1</v>
      </c>
      <c r="C6" s="23">
        <v>6047</v>
      </c>
      <c r="D6" s="23">
        <v>11721.5</v>
      </c>
    </row>
    <row r="7" spans="1:4" ht="15" customHeight="1" thickBot="1" x14ac:dyDescent="0.3">
      <c r="A7" s="2">
        <v>2018</v>
      </c>
      <c r="B7" s="24" t="s">
        <v>1</v>
      </c>
      <c r="C7" s="24">
        <v>6239</v>
      </c>
      <c r="D7" s="24">
        <v>11671.5</v>
      </c>
    </row>
    <row r="8" spans="1:4" ht="15" customHeight="1" thickBot="1" x14ac:dyDescent="0.3">
      <c r="A8" s="1">
        <v>2019</v>
      </c>
      <c r="B8" s="23" t="s">
        <v>1</v>
      </c>
      <c r="C8" s="23">
        <v>7141</v>
      </c>
      <c r="D8" s="23">
        <v>13607.5</v>
      </c>
    </row>
    <row r="9" spans="1:4" ht="15" customHeight="1" thickBot="1" x14ac:dyDescent="0.3">
      <c r="A9" s="2">
        <v>2015</v>
      </c>
      <c r="B9" s="24" t="s">
        <v>2</v>
      </c>
      <c r="C9" s="24">
        <v>4198</v>
      </c>
      <c r="D9" s="24">
        <v>18110</v>
      </c>
    </row>
    <row r="10" spans="1:4" ht="15" customHeight="1" thickBot="1" x14ac:dyDescent="0.3">
      <c r="A10" s="1">
        <v>2016</v>
      </c>
      <c r="B10" s="23" t="s">
        <v>2</v>
      </c>
      <c r="C10" s="23">
        <v>4116</v>
      </c>
      <c r="D10" s="23">
        <v>18106</v>
      </c>
    </row>
    <row r="11" spans="1:4" ht="15" customHeight="1" thickBot="1" x14ac:dyDescent="0.3">
      <c r="A11" s="2">
        <v>2017</v>
      </c>
      <c r="B11" s="24" t="s">
        <v>2</v>
      </c>
      <c r="C11" s="24">
        <v>4427</v>
      </c>
      <c r="D11" s="24">
        <v>19773.5</v>
      </c>
    </row>
    <row r="12" spans="1:4" ht="15" customHeight="1" thickBot="1" x14ac:dyDescent="0.3">
      <c r="A12" s="1">
        <v>2018</v>
      </c>
      <c r="B12" s="23" t="s">
        <v>2</v>
      </c>
      <c r="C12" s="23">
        <v>4420</v>
      </c>
      <c r="D12" s="23">
        <v>20166</v>
      </c>
    </row>
    <row r="13" spans="1:4" ht="15" customHeight="1" thickBot="1" x14ac:dyDescent="0.3">
      <c r="A13" s="2">
        <v>2019</v>
      </c>
      <c r="B13" s="24" t="s">
        <v>2</v>
      </c>
      <c r="C13" s="24">
        <v>4522</v>
      </c>
      <c r="D13" s="24">
        <v>21445</v>
      </c>
    </row>
    <row r="14" spans="1:4" ht="15" customHeight="1" thickBot="1" x14ac:dyDescent="0.3">
      <c r="A14" s="1">
        <v>2015</v>
      </c>
      <c r="B14" s="23" t="s">
        <v>3</v>
      </c>
      <c r="C14" s="23">
        <v>2385</v>
      </c>
      <c r="D14" s="23">
        <v>5767.5</v>
      </c>
    </row>
    <row r="15" spans="1:4" ht="15" customHeight="1" thickBot="1" x14ac:dyDescent="0.3">
      <c r="A15" s="2">
        <v>2016</v>
      </c>
      <c r="B15" s="24" t="s">
        <v>3</v>
      </c>
      <c r="C15" s="24">
        <v>2388</v>
      </c>
      <c r="D15" s="24">
        <v>5956</v>
      </c>
    </row>
    <row r="16" spans="1:4" ht="15" customHeight="1" thickBot="1" x14ac:dyDescent="0.3">
      <c r="A16" s="1">
        <v>2017</v>
      </c>
      <c r="B16" s="23" t="s">
        <v>3</v>
      </c>
      <c r="C16" s="23">
        <v>2170</v>
      </c>
      <c r="D16" s="23">
        <v>5750</v>
      </c>
    </row>
    <row r="17" spans="1:4" ht="15" customHeight="1" thickBot="1" x14ac:dyDescent="0.3">
      <c r="A17" s="2">
        <v>2018</v>
      </c>
      <c r="B17" s="24" t="s">
        <v>3</v>
      </c>
      <c r="C17" s="24">
        <v>1885</v>
      </c>
      <c r="D17" s="24">
        <v>5098.5</v>
      </c>
    </row>
    <row r="18" spans="1:4" ht="15" customHeight="1" thickBot="1" x14ac:dyDescent="0.3">
      <c r="A18" s="1">
        <v>2019</v>
      </c>
      <c r="B18" s="23" t="s">
        <v>3</v>
      </c>
      <c r="C18" s="23">
        <v>1940</v>
      </c>
      <c r="D18" s="23">
        <v>5586</v>
      </c>
    </row>
    <row r="19" spans="1:4" ht="78.75" customHeight="1" x14ac:dyDescent="0.25">
      <c r="A19" s="58" t="s">
        <v>157</v>
      </c>
      <c r="B19" s="58"/>
      <c r="C19" s="58"/>
      <c r="D19" s="58"/>
    </row>
    <row r="20" spans="1:4" ht="25.2" customHeight="1" thickBot="1" x14ac:dyDescent="0.3"/>
    <row r="21" spans="1:4" ht="24.9" customHeight="1" thickBot="1" x14ac:dyDescent="0.3">
      <c r="A21" s="43" t="s">
        <v>158</v>
      </c>
      <c r="B21" s="44"/>
      <c r="C21" s="44"/>
      <c r="D21" s="45"/>
    </row>
    <row r="22" spans="1:4" ht="20.100000000000001" customHeight="1" thickBot="1" x14ac:dyDescent="0.3">
      <c r="A22" s="3" t="s">
        <v>0</v>
      </c>
      <c r="B22" s="4" t="s">
        <v>102</v>
      </c>
      <c r="C22" s="3" t="s">
        <v>10</v>
      </c>
      <c r="D22" s="3" t="s">
        <v>103</v>
      </c>
    </row>
    <row r="23" spans="1:4" ht="15" customHeight="1" thickBot="1" x14ac:dyDescent="0.3">
      <c r="A23" s="1">
        <v>2015</v>
      </c>
      <c r="B23" s="23" t="s">
        <v>16</v>
      </c>
      <c r="C23" s="23">
        <v>13314</v>
      </c>
      <c r="D23" s="23">
        <v>35577</v>
      </c>
    </row>
    <row r="24" spans="1:4" ht="15" customHeight="1" thickBot="1" x14ac:dyDescent="0.3">
      <c r="A24" s="2">
        <v>2016</v>
      </c>
      <c r="B24" s="24" t="s">
        <v>16</v>
      </c>
      <c r="C24" s="24">
        <v>13045</v>
      </c>
      <c r="D24" s="24">
        <v>36458.5</v>
      </c>
    </row>
    <row r="25" spans="1:4" ht="15" customHeight="1" thickBot="1" x14ac:dyDescent="0.3">
      <c r="A25" s="1">
        <v>2017</v>
      </c>
      <c r="B25" s="23" t="s">
        <v>16</v>
      </c>
      <c r="C25" s="23">
        <v>12644</v>
      </c>
      <c r="D25" s="23">
        <v>37245</v>
      </c>
    </row>
    <row r="26" spans="1:4" ht="15" customHeight="1" thickBot="1" x14ac:dyDescent="0.3">
      <c r="A26" s="2">
        <v>2018</v>
      </c>
      <c r="B26" s="24" t="s">
        <v>16</v>
      </c>
      <c r="C26" s="24">
        <v>12544</v>
      </c>
      <c r="D26" s="24">
        <v>36936</v>
      </c>
    </row>
    <row r="27" spans="1:4" ht="15" customHeight="1" thickBot="1" x14ac:dyDescent="0.3">
      <c r="A27" s="1">
        <v>2019</v>
      </c>
      <c r="B27" s="23" t="s">
        <v>16</v>
      </c>
      <c r="C27" s="23">
        <v>13603</v>
      </c>
      <c r="D27" s="23">
        <v>40638.5</v>
      </c>
    </row>
    <row r="28" spans="1:4" ht="15" customHeight="1" thickBot="1" x14ac:dyDescent="0.3">
      <c r="A28" s="2">
        <v>2015</v>
      </c>
      <c r="B28" s="24" t="s">
        <v>8</v>
      </c>
      <c r="C28" s="24">
        <v>125697</v>
      </c>
      <c r="D28" s="24">
        <v>106988.5</v>
      </c>
    </row>
    <row r="29" spans="1:4" ht="15" customHeight="1" thickBot="1" x14ac:dyDescent="0.3">
      <c r="A29" s="1">
        <v>2016</v>
      </c>
      <c r="B29" s="23" t="s">
        <v>8</v>
      </c>
      <c r="C29" s="23">
        <v>115619</v>
      </c>
      <c r="D29" s="23">
        <v>100729.5</v>
      </c>
    </row>
    <row r="30" spans="1:4" ht="15" customHeight="1" thickBot="1" x14ac:dyDescent="0.3">
      <c r="A30" s="2">
        <v>2017</v>
      </c>
      <c r="B30" s="24" t="s">
        <v>8</v>
      </c>
      <c r="C30" s="24">
        <v>102443</v>
      </c>
      <c r="D30" s="24">
        <v>89745.5</v>
      </c>
    </row>
    <row r="31" spans="1:4" ht="15" customHeight="1" thickBot="1" x14ac:dyDescent="0.3">
      <c r="A31" s="1">
        <v>2018</v>
      </c>
      <c r="B31" s="23" t="s">
        <v>8</v>
      </c>
      <c r="C31" s="23">
        <v>110753</v>
      </c>
      <c r="D31" s="23">
        <v>94569.5</v>
      </c>
    </row>
    <row r="32" spans="1:4" ht="15" customHeight="1" thickBot="1" x14ac:dyDescent="0.3">
      <c r="A32" s="2">
        <v>2019</v>
      </c>
      <c r="B32" s="24" t="s">
        <v>8</v>
      </c>
      <c r="C32" s="24">
        <v>111083</v>
      </c>
      <c r="D32" s="24">
        <v>97964.5</v>
      </c>
    </row>
  </sheetData>
  <mergeCells count="3">
    <mergeCell ref="A21:D21"/>
    <mergeCell ref="A19:D19"/>
    <mergeCell ref="A2:D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4"/>
  <sheetViews>
    <sheetView tabSelected="1" zoomScaleNormal="100" workbookViewId="0"/>
  </sheetViews>
  <sheetFormatPr defaultRowHeight="13.8" x14ac:dyDescent="0.25"/>
  <cols>
    <col min="1" max="6" width="19.796875" customWidth="1"/>
  </cols>
  <sheetData>
    <row r="1" spans="1:6" ht="14.4" thickBot="1" x14ac:dyDescent="0.3"/>
    <row r="2" spans="1:6" ht="24.9" customHeight="1" thickBot="1" x14ac:dyDescent="0.3">
      <c r="A2" s="43" t="s">
        <v>147</v>
      </c>
      <c r="B2" s="44"/>
      <c r="C2" s="44"/>
      <c r="D2" s="44"/>
      <c r="E2" s="44"/>
      <c r="F2" s="45"/>
    </row>
    <row r="3" spans="1:6" ht="20.100000000000001" customHeight="1" thickBot="1" x14ac:dyDescent="0.3">
      <c r="A3" s="13" t="s">
        <v>107</v>
      </c>
      <c r="B3" s="13" t="s">
        <v>67</v>
      </c>
      <c r="C3" s="13" t="s">
        <v>11</v>
      </c>
      <c r="D3" s="13" t="s">
        <v>12</v>
      </c>
      <c r="E3" s="13" t="s">
        <v>13</v>
      </c>
      <c r="F3" s="14" t="s">
        <v>14</v>
      </c>
    </row>
    <row r="4" spans="1:6" ht="14.4" thickBot="1" x14ac:dyDescent="0.3">
      <c r="A4" s="1">
        <v>2009</v>
      </c>
      <c r="B4" s="23">
        <v>15568.159144893099</v>
      </c>
      <c r="C4" s="23">
        <v>93194.492391104402</v>
      </c>
      <c r="D4" s="23">
        <v>23836.087433124201</v>
      </c>
      <c r="E4" s="23">
        <v>63697.609776259203</v>
      </c>
      <c r="F4" s="23">
        <v>94219.277677039296</v>
      </c>
    </row>
    <row r="5" spans="1:6" ht="14.4" thickBot="1" x14ac:dyDescent="0.3">
      <c r="A5" s="2">
        <v>2010</v>
      </c>
      <c r="B5" s="24">
        <v>12774.815366672399</v>
      </c>
      <c r="C5" s="24">
        <v>75877.5469235856</v>
      </c>
      <c r="D5" s="24">
        <v>19210.0899144746</v>
      </c>
      <c r="E5" s="24">
        <v>50618.625732564702</v>
      </c>
      <c r="F5" s="24">
        <v>91916.698482934706</v>
      </c>
    </row>
    <row r="6" spans="1:6" ht="14.4" thickBot="1" x14ac:dyDescent="0.3">
      <c r="A6" s="1">
        <v>2011</v>
      </c>
      <c r="B6" s="23">
        <v>12105.048444825699</v>
      </c>
      <c r="C6" s="23">
        <v>65628.483130659195</v>
      </c>
      <c r="D6" s="23">
        <v>18448.0713607744</v>
      </c>
      <c r="E6" s="23">
        <v>46599.566469409001</v>
      </c>
      <c r="F6" s="23">
        <v>82950.714036814505</v>
      </c>
    </row>
    <row r="7" spans="1:6" ht="14.4" thickBot="1" x14ac:dyDescent="0.3">
      <c r="A7" s="2">
        <v>2012</v>
      </c>
      <c r="B7" s="24">
        <v>13627.703843249299</v>
      </c>
      <c r="C7" s="24">
        <v>65575.458184836301</v>
      </c>
      <c r="D7" s="24">
        <v>19406.057548141202</v>
      </c>
      <c r="E7" s="24">
        <v>51155.329856866403</v>
      </c>
      <c r="F7" s="24">
        <v>70171.040616135098</v>
      </c>
    </row>
    <row r="8" spans="1:6" ht="14.4" thickBot="1" x14ac:dyDescent="0.3">
      <c r="A8" s="1">
        <v>2013</v>
      </c>
      <c r="B8" s="23">
        <v>12778.785168583099</v>
      </c>
      <c r="C8" s="23">
        <v>67080.533536359406</v>
      </c>
      <c r="D8" s="23">
        <v>18700.0658660425</v>
      </c>
      <c r="E8" s="23">
        <v>48732.012139896899</v>
      </c>
      <c r="F8" s="23">
        <v>70474.6174254816</v>
      </c>
    </row>
    <row r="9" spans="1:6" ht="14.4" thickBot="1" x14ac:dyDescent="0.3">
      <c r="A9" s="2">
        <v>2014</v>
      </c>
      <c r="B9" s="24">
        <v>13713.1782214825</v>
      </c>
      <c r="C9" s="24">
        <v>69441.796558962596</v>
      </c>
      <c r="D9" s="24">
        <v>16409.137404250701</v>
      </c>
      <c r="E9" s="24">
        <v>47447.741252146603</v>
      </c>
      <c r="F9" s="24">
        <v>67773.688320428206</v>
      </c>
    </row>
    <row r="10" spans="1:6" ht="14.4" thickBot="1" x14ac:dyDescent="0.3">
      <c r="A10" s="1">
        <v>2015</v>
      </c>
      <c r="B10" s="23">
        <v>13063.399475088499</v>
      </c>
      <c r="C10" s="23">
        <v>62888.925628852397</v>
      </c>
      <c r="D10" s="23">
        <v>12305.093709561899</v>
      </c>
      <c r="E10" s="23">
        <v>43282.8533072059</v>
      </c>
      <c r="F10" s="23">
        <v>63876.236482166001</v>
      </c>
    </row>
    <row r="11" spans="1:6" ht="14.4" thickBot="1" x14ac:dyDescent="0.3">
      <c r="A11" s="2">
        <v>2016</v>
      </c>
      <c r="B11" s="24">
        <v>13072.983377245901</v>
      </c>
      <c r="C11" s="24">
        <v>55403.3269504739</v>
      </c>
      <c r="D11" s="24">
        <v>8927.1866873954095</v>
      </c>
      <c r="E11" s="24">
        <v>41173.223269279799</v>
      </c>
      <c r="F11" s="24">
        <v>63557.661027445502</v>
      </c>
    </row>
    <row r="12" spans="1:6" ht="14.4" thickBot="1" x14ac:dyDescent="0.3">
      <c r="A12" s="1">
        <v>2017</v>
      </c>
      <c r="B12" s="23">
        <v>12953.806982255601</v>
      </c>
      <c r="C12" s="23">
        <v>51607.9558050669</v>
      </c>
      <c r="D12" s="23">
        <v>7865.4626753778703</v>
      </c>
      <c r="E12" s="23">
        <v>40548.717582277102</v>
      </c>
      <c r="F12" s="23">
        <v>59322.908602179399</v>
      </c>
    </row>
    <row r="13" spans="1:6" ht="14.4" thickBot="1" x14ac:dyDescent="0.3">
      <c r="A13" s="2">
        <v>2018</v>
      </c>
      <c r="B13" s="24">
        <v>13000.110132776899</v>
      </c>
      <c r="C13" s="24">
        <v>53147.560410077502</v>
      </c>
      <c r="D13" s="24">
        <v>7696.95092814085</v>
      </c>
      <c r="E13" s="24">
        <v>41516.758083188099</v>
      </c>
      <c r="F13" s="24">
        <v>68578.605723250294</v>
      </c>
    </row>
    <row r="14" spans="1:6" ht="14.4" thickBot="1" x14ac:dyDescent="0.3">
      <c r="A14" s="1">
        <v>2019</v>
      </c>
      <c r="B14" s="23">
        <v>13282.1685507655</v>
      </c>
      <c r="C14" s="23">
        <v>54614.1332442571</v>
      </c>
      <c r="D14" s="23">
        <v>7666.8209012665702</v>
      </c>
      <c r="E14" s="23">
        <v>42982.685522460401</v>
      </c>
      <c r="F14" s="23">
        <v>63960.414858186901</v>
      </c>
    </row>
  </sheetData>
  <mergeCells count="1">
    <mergeCell ref="A2:F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9"/>
  <sheetViews>
    <sheetView workbookViewId="0">
      <selection activeCell="F19" sqref="F19"/>
    </sheetView>
  </sheetViews>
  <sheetFormatPr defaultRowHeight="13.8" x14ac:dyDescent="0.25"/>
  <cols>
    <col min="1" max="3" width="30.69921875" customWidth="1"/>
  </cols>
  <sheetData>
    <row r="1" spans="1:3" ht="14.4" thickBot="1" x14ac:dyDescent="0.3"/>
    <row r="2" spans="1:3" ht="24.9" customHeight="1" thickBot="1" x14ac:dyDescent="0.3">
      <c r="A2" s="43" t="s">
        <v>161</v>
      </c>
      <c r="B2" s="44"/>
      <c r="C2" s="45"/>
    </row>
    <row r="3" spans="1:3" ht="20.100000000000001" customHeight="1" thickBot="1" x14ac:dyDescent="0.3">
      <c r="A3" s="3" t="s">
        <v>80</v>
      </c>
      <c r="B3" s="3" t="s">
        <v>10</v>
      </c>
      <c r="C3" s="3" t="s">
        <v>103</v>
      </c>
    </row>
    <row r="4" spans="1:3" ht="14.4" thickBot="1" x14ac:dyDescent="0.3">
      <c r="A4" s="5" t="s">
        <v>123</v>
      </c>
      <c r="B4" s="23">
        <v>5317</v>
      </c>
      <c r="C4" s="23">
        <v>8472.5</v>
      </c>
    </row>
    <row r="5" spans="1:3" ht="14.4" thickBot="1" x14ac:dyDescent="0.3">
      <c r="A5" s="6" t="s">
        <v>122</v>
      </c>
      <c r="B5" s="24">
        <v>1823</v>
      </c>
      <c r="C5" s="24">
        <v>5132.5</v>
      </c>
    </row>
    <row r="6" spans="1:3" ht="14.4" thickBot="1" x14ac:dyDescent="0.3">
      <c r="A6" s="5" t="s">
        <v>3</v>
      </c>
      <c r="B6" s="23">
        <v>1939</v>
      </c>
      <c r="C6" s="23">
        <v>5584.5</v>
      </c>
    </row>
    <row r="7" spans="1:3" ht="14.4" thickBot="1" x14ac:dyDescent="0.3">
      <c r="A7" s="6" t="s">
        <v>124</v>
      </c>
      <c r="B7" s="24">
        <v>4200</v>
      </c>
      <c r="C7" s="24">
        <v>19919</v>
      </c>
    </row>
    <row r="8" spans="1:3" ht="14.4" thickBot="1" x14ac:dyDescent="0.3">
      <c r="A8" s="5" t="s">
        <v>125</v>
      </c>
      <c r="B8" s="23">
        <v>321</v>
      </c>
      <c r="C8" s="23">
        <v>1521.5</v>
      </c>
    </row>
    <row r="9" spans="1:3" ht="86.25" customHeight="1" x14ac:dyDescent="0.25">
      <c r="A9" s="59" t="s">
        <v>157</v>
      </c>
      <c r="B9" s="59"/>
      <c r="C9" s="59"/>
    </row>
  </sheetData>
  <mergeCells count="2">
    <mergeCell ref="A2:C2"/>
    <mergeCell ref="A9:C9"/>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4"/>
  <sheetViews>
    <sheetView workbookViewId="0">
      <selection activeCell="A3" sqref="A3"/>
    </sheetView>
  </sheetViews>
  <sheetFormatPr defaultRowHeight="13.8" x14ac:dyDescent="0.25"/>
  <cols>
    <col min="1" max="4" width="38.59765625" customWidth="1"/>
  </cols>
  <sheetData>
    <row r="1" spans="1:4" ht="14.4" thickBot="1" x14ac:dyDescent="0.3"/>
    <row r="2" spans="1:4" ht="24.9" customHeight="1" thickBot="1" x14ac:dyDescent="0.3">
      <c r="A2" s="43" t="s">
        <v>184</v>
      </c>
      <c r="B2" s="44"/>
      <c r="C2" s="44"/>
      <c r="D2" s="45"/>
    </row>
    <row r="3" spans="1:4" ht="20.100000000000001" customHeight="1" thickBot="1" x14ac:dyDescent="0.3">
      <c r="A3" s="3" t="s">
        <v>177</v>
      </c>
      <c r="B3" s="3" t="s">
        <v>1</v>
      </c>
      <c r="C3" s="3" t="s">
        <v>3</v>
      </c>
      <c r="D3" s="3" t="s">
        <v>2</v>
      </c>
    </row>
    <row r="4" spans="1:4" ht="15" customHeight="1" thickBot="1" x14ac:dyDescent="0.3">
      <c r="A4" s="5">
        <v>0</v>
      </c>
      <c r="B4" s="23">
        <v>9195</v>
      </c>
      <c r="C4" s="23">
        <v>63</v>
      </c>
      <c r="D4" s="23">
        <v>39</v>
      </c>
    </row>
    <row r="5" spans="1:4" ht="15" customHeight="1" thickBot="1" x14ac:dyDescent="0.3">
      <c r="A5" s="6">
        <v>1</v>
      </c>
      <c r="B5" s="24">
        <v>12591</v>
      </c>
      <c r="C5" s="24">
        <v>3608</v>
      </c>
      <c r="D5" s="24">
        <v>904</v>
      </c>
    </row>
    <row r="6" spans="1:4" ht="15" customHeight="1" thickBot="1" x14ac:dyDescent="0.3">
      <c r="A6" s="5">
        <v>2</v>
      </c>
      <c r="B6" s="23">
        <v>5982</v>
      </c>
      <c r="C6" s="23">
        <v>4253</v>
      </c>
      <c r="D6" s="23">
        <v>3629</v>
      </c>
    </row>
    <row r="7" spans="1:4" ht="15" customHeight="1" thickBot="1" x14ac:dyDescent="0.3">
      <c r="A7" s="6">
        <v>3</v>
      </c>
      <c r="B7" s="24">
        <v>2434</v>
      </c>
      <c r="C7" s="24">
        <v>1724</v>
      </c>
      <c r="D7" s="24">
        <v>5505</v>
      </c>
    </row>
    <row r="8" spans="1:4" ht="15" customHeight="1" thickBot="1" x14ac:dyDescent="0.3">
      <c r="A8" s="5">
        <v>4</v>
      </c>
      <c r="B8" s="23">
        <v>1211</v>
      </c>
      <c r="C8" s="23">
        <v>572</v>
      </c>
      <c r="D8" s="23">
        <v>4829</v>
      </c>
    </row>
    <row r="9" spans="1:4" ht="15" customHeight="1" thickBot="1" x14ac:dyDescent="0.3">
      <c r="A9" s="6">
        <v>5</v>
      </c>
      <c r="B9" s="24">
        <v>606</v>
      </c>
      <c r="C9" s="24">
        <v>322</v>
      </c>
      <c r="D9" s="24">
        <v>3034</v>
      </c>
    </row>
    <row r="10" spans="1:4" ht="15" customHeight="1" thickBot="1" x14ac:dyDescent="0.3">
      <c r="A10" s="5">
        <v>6</v>
      </c>
      <c r="B10" s="23">
        <v>325</v>
      </c>
      <c r="C10" s="23">
        <v>105</v>
      </c>
      <c r="D10" s="23">
        <v>1667</v>
      </c>
    </row>
    <row r="11" spans="1:4" ht="15" customHeight="1" thickBot="1" x14ac:dyDescent="0.3">
      <c r="A11" s="6">
        <v>7</v>
      </c>
      <c r="B11" s="24">
        <v>175</v>
      </c>
      <c r="C11" s="24">
        <v>68</v>
      </c>
      <c r="D11" s="24">
        <v>942</v>
      </c>
    </row>
    <row r="12" spans="1:4" ht="15" customHeight="1" thickBot="1" x14ac:dyDescent="0.3">
      <c r="A12" s="5">
        <v>8</v>
      </c>
      <c r="B12" s="23">
        <v>66</v>
      </c>
      <c r="C12" s="23">
        <v>25</v>
      </c>
      <c r="D12" s="23">
        <v>435</v>
      </c>
    </row>
    <row r="13" spans="1:4" ht="15" customHeight="1" thickBot="1" x14ac:dyDescent="0.3">
      <c r="A13" s="6">
        <v>9</v>
      </c>
      <c r="B13" s="24">
        <v>32</v>
      </c>
      <c r="C13" s="24">
        <v>12</v>
      </c>
      <c r="D13" s="24">
        <v>272</v>
      </c>
    </row>
    <row r="14" spans="1:4" ht="15" customHeight="1" thickBot="1" x14ac:dyDescent="0.3">
      <c r="A14" s="5" t="s">
        <v>178</v>
      </c>
      <c r="B14" s="23">
        <v>82</v>
      </c>
      <c r="C14" s="23">
        <v>16</v>
      </c>
      <c r="D14" s="23">
        <v>427</v>
      </c>
    </row>
  </sheetData>
  <mergeCells count="1">
    <mergeCell ref="A2:D2"/>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O14"/>
  <sheetViews>
    <sheetView workbookViewId="0">
      <selection activeCell="B21" sqref="B21"/>
    </sheetView>
  </sheetViews>
  <sheetFormatPr defaultRowHeight="13.8" x14ac:dyDescent="0.25"/>
  <cols>
    <col min="1" max="7" width="27.69921875" customWidth="1"/>
  </cols>
  <sheetData>
    <row r="1" spans="1:41" ht="14.4" thickBot="1" x14ac:dyDescent="0.3"/>
    <row r="2" spans="1:41" s="34" customFormat="1" ht="24.9" customHeight="1" thickBot="1" x14ac:dyDescent="0.3">
      <c r="A2" s="43" t="s">
        <v>167</v>
      </c>
      <c r="B2" s="44"/>
      <c r="C2" s="44"/>
      <c r="D2" s="44"/>
      <c r="E2" s="44"/>
      <c r="F2" s="45"/>
      <c r="G2"/>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row>
    <row r="3" spans="1:41" ht="20.100000000000001" customHeight="1" thickBot="1" x14ac:dyDescent="0.3">
      <c r="A3" s="32" t="s">
        <v>81</v>
      </c>
      <c r="B3" s="32" t="s">
        <v>10</v>
      </c>
      <c r="C3" s="32" t="s">
        <v>165</v>
      </c>
      <c r="D3" s="32" t="s">
        <v>166</v>
      </c>
      <c r="E3" s="32" t="s">
        <v>137</v>
      </c>
      <c r="F3" s="32" t="s">
        <v>138</v>
      </c>
    </row>
    <row r="4" spans="1:41" ht="14.4" thickBot="1" x14ac:dyDescent="0.3">
      <c r="A4" s="1">
        <v>2015</v>
      </c>
      <c r="B4" s="23">
        <v>125697</v>
      </c>
      <c r="C4" s="23">
        <v>180877764.82879999</v>
      </c>
      <c r="D4" s="23">
        <v>1201848.2252</v>
      </c>
      <c r="E4" s="23">
        <v>-2487878.6054455298</v>
      </c>
      <c r="F4" s="23">
        <v>179591734.44855401</v>
      </c>
    </row>
    <row r="5" spans="1:41" ht="14.4" thickBot="1" x14ac:dyDescent="0.3">
      <c r="A5" s="2">
        <v>2016</v>
      </c>
      <c r="B5" s="24">
        <v>115619</v>
      </c>
      <c r="C5" s="24">
        <v>164249161.95991001</v>
      </c>
      <c r="D5" s="24">
        <v>1101056.5220000001</v>
      </c>
      <c r="E5" s="24">
        <v>-2223188.9754635799</v>
      </c>
      <c r="F5" s="24">
        <v>163127029.506446</v>
      </c>
    </row>
    <row r="6" spans="1:41" ht="14.4" thickBot="1" x14ac:dyDescent="0.3">
      <c r="A6" s="1">
        <v>2017</v>
      </c>
      <c r="B6" s="23">
        <v>102443</v>
      </c>
      <c r="C6" s="23">
        <v>146068224.23379999</v>
      </c>
      <c r="D6" s="23">
        <v>770488.41280000005</v>
      </c>
      <c r="E6" s="23">
        <v>-1233101.9872530799</v>
      </c>
      <c r="F6" s="23">
        <v>145605610.64934701</v>
      </c>
    </row>
    <row r="7" spans="1:41" ht="14.4" thickBot="1" x14ac:dyDescent="0.3">
      <c r="A7" s="2">
        <v>2018</v>
      </c>
      <c r="B7" s="24">
        <v>110753</v>
      </c>
      <c r="C7" s="24">
        <v>166377477.94980001</v>
      </c>
      <c r="D7" s="24">
        <v>846555.04599999997</v>
      </c>
      <c r="E7" s="24">
        <v>-1279806.5659348699</v>
      </c>
      <c r="F7" s="24">
        <v>165944226.40986499</v>
      </c>
    </row>
    <row r="8" spans="1:41" ht="14.4" thickBot="1" x14ac:dyDescent="0.3">
      <c r="A8" s="1">
        <v>2019</v>
      </c>
      <c r="B8" s="23">
        <v>111083</v>
      </c>
      <c r="C8" s="23">
        <v>186749875.07319999</v>
      </c>
      <c r="D8" s="23">
        <v>817183.69200000004</v>
      </c>
      <c r="E8" s="23">
        <v>-3120364.0830000001</v>
      </c>
      <c r="F8" s="23">
        <v>184446694.37220001</v>
      </c>
    </row>
    <row r="10" spans="1:41" x14ac:dyDescent="0.25">
      <c r="C10" s="12"/>
      <c r="D10" s="12"/>
      <c r="E10" s="12"/>
      <c r="F10" s="12"/>
    </row>
    <row r="11" spans="1:41" x14ac:dyDescent="0.25">
      <c r="C11" s="12"/>
      <c r="D11" s="12"/>
      <c r="E11" s="12"/>
      <c r="F11" s="12"/>
    </row>
    <row r="12" spans="1:41" x14ac:dyDescent="0.25">
      <c r="C12" s="12"/>
      <c r="D12" s="12"/>
      <c r="E12" s="12"/>
      <c r="F12" s="12"/>
    </row>
    <row r="13" spans="1:41" x14ac:dyDescent="0.25">
      <c r="C13" s="12"/>
      <c r="D13" s="12"/>
      <c r="E13" s="12"/>
      <c r="F13" s="12"/>
    </row>
    <row r="14" spans="1:41" x14ac:dyDescent="0.25">
      <c r="C14" s="12"/>
      <c r="D14" s="12"/>
      <c r="E14" s="12"/>
      <c r="F14" s="12"/>
    </row>
  </sheetData>
  <mergeCells count="1">
    <mergeCell ref="A2:F2"/>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45"/>
  <sheetViews>
    <sheetView workbookViewId="0">
      <selection activeCell="J3" sqref="J3"/>
    </sheetView>
  </sheetViews>
  <sheetFormatPr defaultRowHeight="13.8" x14ac:dyDescent="0.25"/>
  <cols>
    <col min="1" max="1" width="17" customWidth="1"/>
    <col min="2" max="3" width="35.796875" customWidth="1"/>
    <col min="4" max="4" width="25.796875" customWidth="1"/>
    <col min="6" max="7" width="27.19921875" customWidth="1"/>
    <col min="8" max="8" width="29.296875" customWidth="1"/>
    <col min="10" max="12" width="23.59765625" customWidth="1"/>
  </cols>
  <sheetData>
    <row r="1" spans="1:12" ht="14.4" thickBot="1" x14ac:dyDescent="0.3"/>
    <row r="2" spans="1:12" ht="35.25" customHeight="1" thickBot="1" x14ac:dyDescent="0.3">
      <c r="A2" s="63" t="s">
        <v>179</v>
      </c>
      <c r="B2" s="64"/>
      <c r="C2" s="64"/>
      <c r="D2" s="65"/>
      <c r="F2" s="63" t="s">
        <v>180</v>
      </c>
      <c r="G2" s="64"/>
      <c r="H2" s="65"/>
      <c r="J2" s="63" t="s">
        <v>181</v>
      </c>
      <c r="K2" s="64"/>
      <c r="L2" s="65"/>
    </row>
    <row r="3" spans="1:12" ht="24.9" customHeight="1" thickBot="1" x14ac:dyDescent="0.3">
      <c r="A3" s="3" t="s">
        <v>70</v>
      </c>
      <c r="B3" s="3" t="s">
        <v>71</v>
      </c>
      <c r="C3" s="3" t="s">
        <v>66</v>
      </c>
      <c r="D3" s="4" t="s">
        <v>101</v>
      </c>
      <c r="F3" s="3" t="s">
        <v>66</v>
      </c>
      <c r="G3" s="4" t="s">
        <v>101</v>
      </c>
      <c r="H3" s="4" t="s">
        <v>87</v>
      </c>
      <c r="J3" s="3" t="s">
        <v>66</v>
      </c>
      <c r="K3" s="4" t="s">
        <v>101</v>
      </c>
      <c r="L3" s="4" t="s">
        <v>87</v>
      </c>
    </row>
    <row r="4" spans="1:12" ht="15" customHeight="1" thickBot="1" x14ac:dyDescent="0.3">
      <c r="A4" s="1">
        <v>1</v>
      </c>
      <c r="B4" s="1" t="s">
        <v>68</v>
      </c>
      <c r="C4" s="1" t="s">
        <v>32</v>
      </c>
      <c r="D4" s="23">
        <v>1391861944.9746001</v>
      </c>
      <c r="F4" s="60" t="s">
        <v>68</v>
      </c>
      <c r="G4" s="61"/>
      <c r="H4" s="62"/>
      <c r="J4" s="60" t="s">
        <v>99</v>
      </c>
      <c r="K4" s="61"/>
      <c r="L4" s="62"/>
    </row>
    <row r="5" spans="1:12" ht="15" customHeight="1" thickBot="1" x14ac:dyDescent="0.3">
      <c r="A5" s="2">
        <v>2</v>
      </c>
      <c r="B5" s="2" t="s">
        <v>68</v>
      </c>
      <c r="C5" s="2" t="s">
        <v>40</v>
      </c>
      <c r="D5" s="24">
        <v>497184970.904203</v>
      </c>
      <c r="F5" s="1" t="s">
        <v>58</v>
      </c>
      <c r="G5" s="23">
        <f>D6</f>
        <v>1365822704.2060001</v>
      </c>
      <c r="H5" s="27" t="s">
        <v>94</v>
      </c>
      <c r="J5" s="1" t="s">
        <v>30</v>
      </c>
      <c r="K5" s="23">
        <f>D18</f>
        <v>705327637.13149905</v>
      </c>
      <c r="L5" s="27" t="s">
        <v>90</v>
      </c>
    </row>
    <row r="6" spans="1:12" ht="15" customHeight="1" thickBot="1" x14ac:dyDescent="0.3">
      <c r="A6" s="1">
        <v>3</v>
      </c>
      <c r="B6" s="1" t="s">
        <v>68</v>
      </c>
      <c r="C6" s="1" t="s">
        <v>18</v>
      </c>
      <c r="D6" s="23">
        <v>1365822704.2060001</v>
      </c>
      <c r="F6" s="2" t="s">
        <v>59</v>
      </c>
      <c r="G6" s="24">
        <v>40641475.347312376</v>
      </c>
      <c r="H6" s="28" t="s">
        <v>105</v>
      </c>
      <c r="J6" s="2" t="s">
        <v>22</v>
      </c>
      <c r="K6" s="24">
        <f>D25</f>
        <v>62709222.119999997</v>
      </c>
      <c r="L6" s="28" t="s">
        <v>91</v>
      </c>
    </row>
    <row r="7" spans="1:12" ht="15" customHeight="1" thickBot="1" x14ac:dyDescent="0.3">
      <c r="A7" s="2">
        <v>4</v>
      </c>
      <c r="B7" s="2" t="s">
        <v>68</v>
      </c>
      <c r="C7" s="2" t="s">
        <v>39</v>
      </c>
      <c r="D7" s="24">
        <v>456752495.15678</v>
      </c>
      <c r="F7" s="1" t="s">
        <v>60</v>
      </c>
      <c r="G7" s="23">
        <f>D15</f>
        <v>13787155.3199428</v>
      </c>
      <c r="H7" s="27" t="s">
        <v>95</v>
      </c>
      <c r="J7" s="1" t="s">
        <v>36</v>
      </c>
      <c r="K7" s="23">
        <f>D29</f>
        <v>44257061.135085903</v>
      </c>
      <c r="L7" s="27" t="s">
        <v>92</v>
      </c>
    </row>
    <row r="8" spans="1:12" ht="15" customHeight="1" thickBot="1" x14ac:dyDescent="0.3">
      <c r="A8" s="1">
        <v>5</v>
      </c>
      <c r="B8" s="1" t="s">
        <v>68</v>
      </c>
      <c r="C8" s="1" t="s">
        <v>21</v>
      </c>
      <c r="D8" s="23">
        <v>0</v>
      </c>
      <c r="F8" s="60" t="s">
        <v>99</v>
      </c>
      <c r="G8" s="61"/>
      <c r="H8" s="62"/>
      <c r="J8" s="2" t="s">
        <v>86</v>
      </c>
      <c r="K8" s="24">
        <f>D22+D23</f>
        <v>164337347.3152647</v>
      </c>
      <c r="L8" s="28" t="s">
        <v>88</v>
      </c>
    </row>
    <row r="9" spans="1:12" ht="15" customHeight="1" thickBot="1" x14ac:dyDescent="0.3">
      <c r="A9" s="2">
        <v>6</v>
      </c>
      <c r="B9" s="2" t="s">
        <v>68</v>
      </c>
      <c r="C9" s="2" t="s">
        <v>141</v>
      </c>
      <c r="D9" s="24">
        <v>1224699.65905383</v>
      </c>
      <c r="F9" s="1" t="s">
        <v>61</v>
      </c>
      <c r="G9" s="23">
        <f>0-K11</f>
        <v>-1130257736.7251186</v>
      </c>
      <c r="H9" s="27" t="s">
        <v>144</v>
      </c>
      <c r="J9" s="1" t="s">
        <v>35</v>
      </c>
      <c r="K9" s="23">
        <f>D24</f>
        <v>153626469.023269</v>
      </c>
      <c r="L9" s="27" t="s">
        <v>93</v>
      </c>
    </row>
    <row r="10" spans="1:12" ht="15" customHeight="1" thickBot="1" x14ac:dyDescent="0.3">
      <c r="A10" s="1">
        <v>7</v>
      </c>
      <c r="B10" s="1" t="s">
        <v>68</v>
      </c>
      <c r="C10" s="1" t="s">
        <v>142</v>
      </c>
      <c r="D10" s="23">
        <v>26555666.008819401</v>
      </c>
      <c r="F10" s="2" t="s">
        <v>62</v>
      </c>
      <c r="G10" s="24">
        <v>-123432883.92665052</v>
      </c>
      <c r="H10" s="28" t="s">
        <v>96</v>
      </c>
      <c r="J10" s="60" t="s">
        <v>9</v>
      </c>
      <c r="K10" s="61"/>
      <c r="L10" s="62"/>
    </row>
    <row r="11" spans="1:12" ht="15" customHeight="1" thickBot="1" x14ac:dyDescent="0.3">
      <c r="A11" s="2">
        <v>8</v>
      </c>
      <c r="B11" s="2" t="s">
        <v>68</v>
      </c>
      <c r="C11" s="2" t="s">
        <v>143</v>
      </c>
      <c r="D11" s="24">
        <v>5324909.4400137598</v>
      </c>
      <c r="F11" s="1" t="s">
        <v>63</v>
      </c>
      <c r="G11" s="23">
        <v>-7763483.8415954094</v>
      </c>
      <c r="H11" s="27" t="s">
        <v>97</v>
      </c>
      <c r="J11" s="1" t="s">
        <v>72</v>
      </c>
      <c r="K11" s="23">
        <f>SUM(K5:K9)</f>
        <v>1130257736.7251186</v>
      </c>
      <c r="L11" s="27" t="s">
        <v>89</v>
      </c>
    </row>
    <row r="12" spans="1:12" ht="15" customHeight="1" thickBot="1" x14ac:dyDescent="0.3">
      <c r="A12" s="1">
        <v>9</v>
      </c>
      <c r="B12" s="1" t="s">
        <v>68</v>
      </c>
      <c r="C12" s="1" t="s">
        <v>50</v>
      </c>
      <c r="D12" s="23">
        <v>148765545.437489</v>
      </c>
      <c r="F12" s="2" t="s">
        <v>64</v>
      </c>
      <c r="G12" s="24">
        <v>-16657398.59357753</v>
      </c>
      <c r="H12" s="28" t="s">
        <v>98</v>
      </c>
    </row>
    <row r="13" spans="1:12" ht="15" customHeight="1" thickBot="1" x14ac:dyDescent="0.3">
      <c r="A13" s="2">
        <v>10</v>
      </c>
      <c r="B13" s="2" t="s">
        <v>68</v>
      </c>
      <c r="C13" s="2" t="s">
        <v>49</v>
      </c>
      <c r="D13" s="24">
        <v>-9853040.1628209092</v>
      </c>
      <c r="F13" s="60" t="s">
        <v>65</v>
      </c>
      <c r="G13" s="61"/>
      <c r="H13" s="62"/>
    </row>
    <row r="14" spans="1:12" ht="15" customHeight="1" thickBot="1" x14ac:dyDescent="0.3">
      <c r="A14" s="1">
        <v>11</v>
      </c>
      <c r="B14" s="1" t="s">
        <v>68</v>
      </c>
      <c r="C14" s="1" t="s">
        <v>57</v>
      </c>
      <c r="D14" s="23">
        <v>17389240.4022463</v>
      </c>
      <c r="F14" s="1" t="s">
        <v>65</v>
      </c>
      <c r="G14" s="23">
        <v>142139831.78631306</v>
      </c>
      <c r="H14" s="27" t="s">
        <v>100</v>
      </c>
    </row>
    <row r="15" spans="1:12" ht="15" customHeight="1" thickBot="1" x14ac:dyDescent="0.3">
      <c r="A15" s="2">
        <v>12</v>
      </c>
      <c r="B15" s="2" t="s">
        <v>68</v>
      </c>
      <c r="C15" s="2" t="s">
        <v>47</v>
      </c>
      <c r="D15" s="24">
        <v>13787155.3199428</v>
      </c>
    </row>
    <row r="16" spans="1:12" ht="15" customHeight="1" thickBot="1" x14ac:dyDescent="0.3">
      <c r="A16" s="1">
        <v>13</v>
      </c>
      <c r="B16" s="1" t="s">
        <v>68</v>
      </c>
      <c r="C16" s="1" t="s">
        <v>54</v>
      </c>
      <c r="D16" s="23">
        <v>203194179.10474399</v>
      </c>
    </row>
    <row r="17" spans="1:7" ht="15" customHeight="1" thickBot="1" x14ac:dyDescent="0.3">
      <c r="A17" s="2">
        <v>14</v>
      </c>
      <c r="B17" s="2" t="s">
        <v>68</v>
      </c>
      <c r="C17" s="2" t="s">
        <v>52</v>
      </c>
      <c r="D17" s="24">
        <v>659946674.26152396</v>
      </c>
      <c r="G17" s="7"/>
    </row>
    <row r="18" spans="1:7" ht="15" customHeight="1" thickBot="1" x14ac:dyDescent="0.3">
      <c r="A18" s="1">
        <v>15</v>
      </c>
      <c r="B18" s="1" t="s">
        <v>69</v>
      </c>
      <c r="C18" s="1" t="s">
        <v>30</v>
      </c>
      <c r="D18" s="23">
        <v>705327637.13149905</v>
      </c>
    </row>
    <row r="19" spans="1:7" ht="15" customHeight="1" thickBot="1" x14ac:dyDescent="0.3">
      <c r="A19" s="2">
        <v>16</v>
      </c>
      <c r="B19" s="2" t="s">
        <v>69</v>
      </c>
      <c r="C19" s="2" t="s">
        <v>37</v>
      </c>
      <c r="D19" s="24">
        <v>68455857.446418494</v>
      </c>
    </row>
    <row r="20" spans="1:7" ht="15" customHeight="1" thickBot="1" x14ac:dyDescent="0.3">
      <c r="A20" s="1">
        <v>17</v>
      </c>
      <c r="B20" s="1" t="s">
        <v>69</v>
      </c>
      <c r="C20" s="1" t="s">
        <v>31</v>
      </c>
      <c r="D20" s="23">
        <v>684580977.04360497</v>
      </c>
      <c r="G20" s="7"/>
    </row>
    <row r="21" spans="1:7" ht="15" customHeight="1" thickBot="1" x14ac:dyDescent="0.3">
      <c r="A21" s="2">
        <v>18</v>
      </c>
      <c r="B21" s="2" t="s">
        <v>69</v>
      </c>
      <c r="C21" s="2" t="s">
        <v>38</v>
      </c>
      <c r="D21" s="24">
        <v>408239400.33376497</v>
      </c>
      <c r="G21" s="7"/>
    </row>
    <row r="22" spans="1:7" ht="15" customHeight="1" thickBot="1" x14ac:dyDescent="0.3">
      <c r="A22" s="1">
        <v>19</v>
      </c>
      <c r="B22" s="1" t="s">
        <v>69</v>
      </c>
      <c r="C22" s="1" t="s">
        <v>28</v>
      </c>
      <c r="D22" s="23">
        <v>66039213.590369098</v>
      </c>
      <c r="G22" s="7"/>
    </row>
    <row r="23" spans="1:7" ht="15" customHeight="1" thickBot="1" x14ac:dyDescent="0.3">
      <c r="A23" s="2">
        <v>20</v>
      </c>
      <c r="B23" s="2" t="s">
        <v>69</v>
      </c>
      <c r="C23" s="2" t="s">
        <v>29</v>
      </c>
      <c r="D23" s="24">
        <v>98298133.724895597</v>
      </c>
      <c r="G23" s="7"/>
    </row>
    <row r="24" spans="1:7" ht="15" customHeight="1" thickBot="1" x14ac:dyDescent="0.3">
      <c r="A24" s="1">
        <v>21</v>
      </c>
      <c r="B24" s="1" t="s">
        <v>69</v>
      </c>
      <c r="C24" s="1" t="s">
        <v>35</v>
      </c>
      <c r="D24" s="23">
        <v>153626469.023269</v>
      </c>
    </row>
    <row r="25" spans="1:7" ht="15" customHeight="1" thickBot="1" x14ac:dyDescent="0.3">
      <c r="A25" s="2">
        <v>22</v>
      </c>
      <c r="B25" s="2" t="s">
        <v>69</v>
      </c>
      <c r="C25" s="2" t="s">
        <v>22</v>
      </c>
      <c r="D25" s="24">
        <v>62709222.119999997</v>
      </c>
    </row>
    <row r="26" spans="1:7" ht="15" customHeight="1" thickBot="1" x14ac:dyDescent="0.3">
      <c r="A26" s="1">
        <v>23</v>
      </c>
      <c r="B26" s="1" t="s">
        <v>69</v>
      </c>
      <c r="C26" s="1" t="s">
        <v>55</v>
      </c>
      <c r="D26" s="23">
        <v>449128895.904953</v>
      </c>
      <c r="G26" s="7"/>
    </row>
    <row r="27" spans="1:7" ht="15" customHeight="1" thickBot="1" x14ac:dyDescent="0.3">
      <c r="A27" s="2">
        <v>24</v>
      </c>
      <c r="B27" s="2" t="s">
        <v>69</v>
      </c>
      <c r="C27" s="2" t="s">
        <v>34</v>
      </c>
      <c r="D27" s="24">
        <v>3038199.5780503699</v>
      </c>
      <c r="G27" s="7"/>
    </row>
    <row r="28" spans="1:7" ht="15" customHeight="1" thickBot="1" x14ac:dyDescent="0.3">
      <c r="A28" s="1">
        <v>25</v>
      </c>
      <c r="B28" s="1" t="s">
        <v>69</v>
      </c>
      <c r="C28" s="1" t="s">
        <v>48</v>
      </c>
      <c r="D28" s="23">
        <v>4725284.26354504</v>
      </c>
      <c r="G28" s="7"/>
    </row>
    <row r="29" spans="1:7" ht="15" customHeight="1" thickBot="1" x14ac:dyDescent="0.3">
      <c r="A29" s="2">
        <v>26</v>
      </c>
      <c r="B29" s="2" t="s">
        <v>69</v>
      </c>
      <c r="C29" s="2" t="s">
        <v>36</v>
      </c>
      <c r="D29" s="24">
        <v>44257061.135085903</v>
      </c>
      <c r="G29" s="7"/>
    </row>
    <row r="30" spans="1:7" ht="15" customHeight="1" thickBot="1" x14ac:dyDescent="0.3">
      <c r="A30" s="1">
        <v>27</v>
      </c>
      <c r="B30" s="1" t="s">
        <v>69</v>
      </c>
      <c r="C30" s="1" t="s">
        <v>20</v>
      </c>
      <c r="D30" s="23">
        <v>0</v>
      </c>
      <c r="G30" s="7"/>
    </row>
    <row r="31" spans="1:7" ht="15" customHeight="1" thickBot="1" x14ac:dyDescent="0.3">
      <c r="A31" s="2">
        <v>28</v>
      </c>
      <c r="B31" s="2" t="s">
        <v>69</v>
      </c>
      <c r="C31" s="2" t="s">
        <v>33</v>
      </c>
      <c r="D31" s="24">
        <v>2491648.6025902298</v>
      </c>
      <c r="G31" s="7"/>
    </row>
    <row r="32" spans="1:7" ht="15" customHeight="1" thickBot="1" x14ac:dyDescent="0.3">
      <c r="A32" s="1">
        <v>29</v>
      </c>
      <c r="B32" s="1" t="s">
        <v>69</v>
      </c>
      <c r="C32" s="1" t="s">
        <v>51</v>
      </c>
      <c r="D32" s="23">
        <v>14165749.990987301</v>
      </c>
    </row>
    <row r="33" spans="1:7" ht="15" customHeight="1" thickBot="1" x14ac:dyDescent="0.3">
      <c r="A33" s="2">
        <v>30</v>
      </c>
      <c r="B33" s="2" t="s">
        <v>69</v>
      </c>
      <c r="C33" s="2" t="s">
        <v>53</v>
      </c>
      <c r="D33" s="24">
        <v>68677944.4997015</v>
      </c>
      <c r="G33" s="7"/>
    </row>
    <row r="34" spans="1:7" ht="15" customHeight="1" thickBot="1" x14ac:dyDescent="0.3">
      <c r="A34" s="1">
        <v>31</v>
      </c>
      <c r="B34" s="1" t="s">
        <v>69</v>
      </c>
      <c r="C34" s="1" t="s">
        <v>56</v>
      </c>
      <c r="D34" s="23">
        <v>158933167.22931701</v>
      </c>
    </row>
    <row r="35" spans="1:7" ht="15" customHeight="1" thickBot="1" x14ac:dyDescent="0.3">
      <c r="A35" s="2">
        <v>32</v>
      </c>
      <c r="B35" s="2" t="s">
        <v>69</v>
      </c>
      <c r="C35" s="2" t="s">
        <v>46</v>
      </c>
      <c r="D35" s="24">
        <v>142139832.67690101</v>
      </c>
    </row>
    <row r="36" spans="1:7" ht="15" customHeight="1" thickBot="1" x14ac:dyDescent="0.3">
      <c r="A36" s="1">
        <v>33</v>
      </c>
      <c r="B36" s="1" t="s">
        <v>43</v>
      </c>
      <c r="C36" s="1" t="s">
        <v>43</v>
      </c>
      <c r="D36" s="23">
        <v>1470356510.15453</v>
      </c>
    </row>
    <row r="37" spans="1:7" ht="15" customHeight="1" thickBot="1" x14ac:dyDescent="0.3">
      <c r="A37" s="2">
        <v>34</v>
      </c>
      <c r="B37" s="2" t="s">
        <v>25</v>
      </c>
      <c r="C37" s="2" t="s">
        <v>25</v>
      </c>
      <c r="D37" s="24">
        <v>1318016339.1194</v>
      </c>
    </row>
    <row r="38" spans="1:7" ht="15" customHeight="1" thickBot="1" x14ac:dyDescent="0.3">
      <c r="A38" s="1">
        <v>35</v>
      </c>
      <c r="B38" s="1" t="s">
        <v>42</v>
      </c>
      <c r="C38" s="1" t="s">
        <v>42</v>
      </c>
      <c r="D38" s="23">
        <v>1891871232.18415</v>
      </c>
    </row>
    <row r="39" spans="1:7" ht="15" customHeight="1" thickBot="1" x14ac:dyDescent="0.3">
      <c r="A39" s="2">
        <v>36</v>
      </c>
      <c r="B39" s="2" t="s">
        <v>41</v>
      </c>
      <c r="C39" s="2" t="s">
        <v>41</v>
      </c>
      <c r="D39" s="24">
        <v>453675034.88379502</v>
      </c>
    </row>
    <row r="40" spans="1:7" ht="15" customHeight="1" thickBot="1" x14ac:dyDescent="0.3">
      <c r="A40" s="1">
        <v>37</v>
      </c>
      <c r="B40" s="1" t="s">
        <v>24</v>
      </c>
      <c r="C40" s="1" t="s">
        <v>24</v>
      </c>
      <c r="D40" s="23">
        <v>1878848569.6891</v>
      </c>
    </row>
    <row r="41" spans="1:7" ht="15" customHeight="1" thickBot="1" x14ac:dyDescent="0.3">
      <c r="A41" s="2">
        <v>38</v>
      </c>
      <c r="B41" s="2" t="s">
        <v>23</v>
      </c>
      <c r="C41" s="2" t="s">
        <v>23</v>
      </c>
      <c r="D41" s="24">
        <v>482565406.38663799</v>
      </c>
    </row>
    <row r="42" spans="1:7" ht="15" customHeight="1" thickBot="1" x14ac:dyDescent="0.3">
      <c r="A42" s="1">
        <v>39</v>
      </c>
      <c r="B42" s="1" t="s">
        <v>45</v>
      </c>
      <c r="C42" s="1" t="s">
        <v>45</v>
      </c>
      <c r="D42" s="23">
        <v>1198567931.6331201</v>
      </c>
    </row>
    <row r="43" spans="1:7" ht="15" customHeight="1" thickBot="1" x14ac:dyDescent="0.3">
      <c r="A43" s="2">
        <v>40</v>
      </c>
      <c r="B43" s="2" t="s">
        <v>44</v>
      </c>
      <c r="C43" s="2" t="s">
        <v>44</v>
      </c>
      <c r="D43" s="24">
        <v>271788578.52141303</v>
      </c>
    </row>
    <row r="44" spans="1:7" ht="15" customHeight="1" thickBot="1" x14ac:dyDescent="0.3">
      <c r="A44" s="1">
        <v>41</v>
      </c>
      <c r="B44" s="1" t="s">
        <v>27</v>
      </c>
      <c r="C44" s="1" t="s">
        <v>27</v>
      </c>
      <c r="D44" s="23">
        <v>1081673209.68577</v>
      </c>
    </row>
    <row r="45" spans="1:7" ht="15" customHeight="1" thickBot="1" x14ac:dyDescent="0.3">
      <c r="A45" s="2">
        <v>42</v>
      </c>
      <c r="B45" s="2" t="s">
        <v>26</v>
      </c>
      <c r="C45" s="2" t="s">
        <v>26</v>
      </c>
      <c r="D45" s="24">
        <v>236343128.433631</v>
      </c>
    </row>
  </sheetData>
  <mergeCells count="8">
    <mergeCell ref="F13:H13"/>
    <mergeCell ref="J2:L2"/>
    <mergeCell ref="J4:L4"/>
    <mergeCell ref="J10:L10"/>
    <mergeCell ref="A2:D2"/>
    <mergeCell ref="F2:H2"/>
    <mergeCell ref="F4:H4"/>
    <mergeCell ref="F8:H8"/>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6"/>
  <sheetViews>
    <sheetView workbookViewId="0">
      <selection activeCell="E28" sqref="E28"/>
    </sheetView>
  </sheetViews>
  <sheetFormatPr defaultRowHeight="13.8" x14ac:dyDescent="0.25"/>
  <cols>
    <col min="1" max="6" width="25.796875" customWidth="1"/>
  </cols>
  <sheetData>
    <row r="1" spans="1:11" ht="14.4" thickBot="1" x14ac:dyDescent="0.3"/>
    <row r="2" spans="1:11" ht="24.9" customHeight="1" thickBot="1" x14ac:dyDescent="0.3">
      <c r="A2" s="43" t="s">
        <v>168</v>
      </c>
      <c r="B2" s="44"/>
      <c r="C2" s="44"/>
      <c r="D2" s="44"/>
      <c r="E2" s="44"/>
      <c r="F2" s="45"/>
    </row>
    <row r="3" spans="1:11" ht="20.100000000000001" customHeight="1" thickBot="1" x14ac:dyDescent="0.3">
      <c r="A3" s="4" t="s">
        <v>17</v>
      </c>
      <c r="B3" s="4" t="s">
        <v>186</v>
      </c>
      <c r="C3" s="4" t="s">
        <v>187</v>
      </c>
      <c r="D3" s="4" t="s">
        <v>188</v>
      </c>
      <c r="E3" s="4" t="s">
        <v>190</v>
      </c>
      <c r="F3" s="4" t="s">
        <v>189</v>
      </c>
    </row>
    <row r="4" spans="1:11" ht="14.4" thickBot="1" x14ac:dyDescent="0.3">
      <c r="A4" s="16">
        <v>2009</v>
      </c>
      <c r="B4" s="29">
        <v>790288919.5859375</v>
      </c>
      <c r="C4" s="29">
        <v>791922410.4921875</v>
      </c>
      <c r="D4" s="29">
        <v>1808918.7062524301</v>
      </c>
      <c r="E4" s="29">
        <f>B4/D4</f>
        <v>436.88470734165469</v>
      </c>
      <c r="F4" s="29">
        <f>C4/D4</f>
        <v>437.78772796972595</v>
      </c>
      <c r="J4" s="7"/>
      <c r="K4" s="7"/>
    </row>
    <row r="5" spans="1:11" ht="14.4" thickBot="1" x14ac:dyDescent="0.3">
      <c r="A5" s="10">
        <v>2010</v>
      </c>
      <c r="B5" s="24">
        <v>625129667.609375</v>
      </c>
      <c r="C5" s="24">
        <v>625436643.859375</v>
      </c>
      <c r="D5" s="24">
        <v>1705121.67188934</v>
      </c>
      <c r="E5" s="24">
        <f t="shared" ref="E5:E13" si="0">B5/D5</f>
        <v>366.61880375768578</v>
      </c>
      <c r="F5" s="24">
        <f t="shared" ref="F5:F14" si="1">C5/D5</f>
        <v>366.79883563169267</v>
      </c>
      <c r="J5" s="7"/>
      <c r="K5" s="7"/>
    </row>
    <row r="6" spans="1:11" ht="14.4" thickBot="1" x14ac:dyDescent="0.3">
      <c r="A6" s="9">
        <v>2011</v>
      </c>
      <c r="B6" s="23">
        <v>643473792.578125</v>
      </c>
      <c r="C6" s="23">
        <v>639585201.796875</v>
      </c>
      <c r="D6" s="23">
        <v>1756788.6634243301</v>
      </c>
      <c r="E6" s="29">
        <f t="shared" si="0"/>
        <v>366.27842948614364</v>
      </c>
      <c r="F6" s="29">
        <f t="shared" si="1"/>
        <v>364.06496416603488</v>
      </c>
      <c r="J6" s="7"/>
      <c r="K6" s="7"/>
    </row>
    <row r="7" spans="1:11" ht="14.4" thickBot="1" x14ac:dyDescent="0.3">
      <c r="A7" s="10">
        <v>2012</v>
      </c>
      <c r="B7" s="24">
        <v>684861889.28125</v>
      </c>
      <c r="C7" s="24">
        <v>684296202.53125</v>
      </c>
      <c r="D7" s="24">
        <v>1819843.1461827799</v>
      </c>
      <c r="E7" s="24">
        <f t="shared" si="0"/>
        <v>376.33017478335159</v>
      </c>
      <c r="F7" s="24">
        <f t="shared" si="1"/>
        <v>376.01933109817651</v>
      </c>
      <c r="J7" s="7"/>
      <c r="K7" s="7"/>
    </row>
    <row r="8" spans="1:11" ht="14.4" thickBot="1" x14ac:dyDescent="0.3">
      <c r="A8" s="9">
        <v>2013</v>
      </c>
      <c r="B8" s="23">
        <v>683591672.59375</v>
      </c>
      <c r="C8" s="23">
        <v>683605603.453125</v>
      </c>
      <c r="D8" s="23">
        <v>1822744.8172166599</v>
      </c>
      <c r="E8" s="29">
        <f t="shared" si="0"/>
        <v>375.03421550669816</v>
      </c>
      <c r="F8" s="29">
        <f t="shared" si="1"/>
        <v>375.0418582986257</v>
      </c>
      <c r="J8" s="7"/>
      <c r="K8" s="7"/>
    </row>
    <row r="9" spans="1:11" ht="14.4" thickBot="1" x14ac:dyDescent="0.3">
      <c r="A9" s="10">
        <v>2014</v>
      </c>
      <c r="B9" s="24">
        <v>758542177.53125</v>
      </c>
      <c r="C9" s="24">
        <v>746152721.65625</v>
      </c>
      <c r="D9" s="24">
        <v>1814403.37746586</v>
      </c>
      <c r="E9" s="24">
        <f t="shared" si="0"/>
        <v>418.0670003991562</v>
      </c>
      <c r="F9" s="24">
        <f t="shared" si="1"/>
        <v>411.2386092988794</v>
      </c>
      <c r="J9" s="7"/>
      <c r="K9" s="7"/>
    </row>
    <row r="10" spans="1:11" ht="14.4" thickBot="1" x14ac:dyDescent="0.3">
      <c r="A10" s="9">
        <v>2015</v>
      </c>
      <c r="B10" s="23">
        <v>743807001.484375</v>
      </c>
      <c r="C10" s="23">
        <v>720025573.703125</v>
      </c>
      <c r="D10" s="23">
        <v>1778121.53586644</v>
      </c>
      <c r="E10" s="29">
        <f t="shared" si="0"/>
        <v>418.31055216477876</v>
      </c>
      <c r="F10" s="29">
        <f t="shared" si="1"/>
        <v>404.93608517725545</v>
      </c>
      <c r="J10" s="7"/>
      <c r="K10" s="7"/>
    </row>
    <row r="11" spans="1:11" ht="14.4" thickBot="1" x14ac:dyDescent="0.3">
      <c r="A11" s="10">
        <v>2016</v>
      </c>
      <c r="B11" s="24">
        <v>729947105.5</v>
      </c>
      <c r="C11" s="24">
        <v>718909712.4765625</v>
      </c>
      <c r="D11" s="24">
        <v>1792084.8003501601</v>
      </c>
      <c r="E11" s="24">
        <f t="shared" si="0"/>
        <v>407.31727949334413</v>
      </c>
      <c r="F11" s="24">
        <f t="shared" si="1"/>
        <v>401.15831144602805</v>
      </c>
      <c r="J11" s="7"/>
      <c r="K11" s="7"/>
    </row>
    <row r="12" spans="1:11" ht="14.4" thickBot="1" x14ac:dyDescent="0.3">
      <c r="A12" s="9">
        <v>2017</v>
      </c>
      <c r="B12" s="23">
        <v>759839846.8125</v>
      </c>
      <c r="C12" s="23">
        <v>735014449.7265625</v>
      </c>
      <c r="D12" s="23">
        <v>1863136.76204243</v>
      </c>
      <c r="E12" s="29">
        <f t="shared" si="0"/>
        <v>407.82827234836981</v>
      </c>
      <c r="F12" s="29">
        <f t="shared" si="1"/>
        <v>394.50375554868884</v>
      </c>
      <c r="J12" s="7"/>
      <c r="K12" s="7"/>
    </row>
    <row r="13" spans="1:11" ht="14.4" thickBot="1" x14ac:dyDescent="0.3">
      <c r="A13" s="10">
        <v>2018</v>
      </c>
      <c r="B13" s="24">
        <v>794164032.578125</v>
      </c>
      <c r="C13" s="24">
        <v>748920384.8671875</v>
      </c>
      <c r="D13" s="24">
        <v>1878365.19470548</v>
      </c>
      <c r="E13" s="24">
        <f t="shared" si="0"/>
        <v>422.79533011824503</v>
      </c>
      <c r="F13" s="24">
        <f t="shared" si="1"/>
        <v>398.70861479874003</v>
      </c>
      <c r="J13" s="7"/>
      <c r="K13" s="7"/>
    </row>
    <row r="14" spans="1:11" ht="14.4" thickBot="1" x14ac:dyDescent="0.3">
      <c r="A14" s="9">
        <v>2019</v>
      </c>
      <c r="B14" s="23" t="s">
        <v>173</v>
      </c>
      <c r="C14" s="23">
        <v>776510176.9765625</v>
      </c>
      <c r="D14" s="23">
        <v>1949225.2445410299</v>
      </c>
      <c r="E14" s="29" t="s">
        <v>173</v>
      </c>
      <c r="F14" s="29">
        <f t="shared" si="1"/>
        <v>398.3686232010615</v>
      </c>
      <c r="K14" s="7"/>
    </row>
    <row r="16" spans="1:11" x14ac:dyDescent="0.25">
      <c r="E16" s="41"/>
    </row>
  </sheetData>
  <mergeCells count="1">
    <mergeCell ref="A2:F2"/>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5"/>
  <sheetViews>
    <sheetView workbookViewId="0">
      <selection activeCell="I23" sqref="I23"/>
    </sheetView>
  </sheetViews>
  <sheetFormatPr defaultRowHeight="13.8" x14ac:dyDescent="0.25"/>
  <cols>
    <col min="1" max="1" width="15.69921875" customWidth="1"/>
    <col min="2" max="10" width="17.69921875" customWidth="1"/>
  </cols>
  <sheetData>
    <row r="1" spans="1:12" ht="14.4" thickBot="1" x14ac:dyDescent="0.3"/>
    <row r="2" spans="1:12" ht="24.9" customHeight="1" thickBot="1" x14ac:dyDescent="0.3">
      <c r="A2" s="43" t="s">
        <v>185</v>
      </c>
      <c r="B2" s="44"/>
      <c r="C2" s="44"/>
      <c r="D2" s="44"/>
      <c r="E2" s="44"/>
      <c r="F2" s="44"/>
      <c r="G2" s="44"/>
      <c r="H2" s="44"/>
      <c r="I2" s="44"/>
      <c r="J2" s="45"/>
    </row>
    <row r="3" spans="1:12" ht="28.2" thickBot="1" x14ac:dyDescent="0.3">
      <c r="A3" s="4" t="s">
        <v>17</v>
      </c>
      <c r="B3" s="4" t="s">
        <v>186</v>
      </c>
      <c r="C3" s="4" t="s">
        <v>187</v>
      </c>
      <c r="D3" s="4" t="s">
        <v>191</v>
      </c>
      <c r="E3" s="4" t="s">
        <v>192</v>
      </c>
      <c r="F3" s="4" t="s">
        <v>190</v>
      </c>
      <c r="G3" s="4" t="s">
        <v>189</v>
      </c>
      <c r="H3" s="4" t="s">
        <v>194</v>
      </c>
      <c r="I3" s="4" t="s">
        <v>193</v>
      </c>
      <c r="J3" s="4" t="s">
        <v>195</v>
      </c>
    </row>
    <row r="4" spans="1:12" ht="14.4" thickBot="1" x14ac:dyDescent="0.3">
      <c r="A4" s="16">
        <v>2009</v>
      </c>
      <c r="B4" s="29">
        <v>790288919.5859375</v>
      </c>
      <c r="C4" s="29">
        <v>791922410.4921875</v>
      </c>
      <c r="D4" s="29">
        <v>1808918.7062524301</v>
      </c>
      <c r="E4" s="29">
        <v>902525086.70728683</v>
      </c>
      <c r="F4" s="29">
        <f>B4/D4</f>
        <v>436.88470734165469</v>
      </c>
      <c r="G4" s="29">
        <f>C4/D4</f>
        <v>437.78772796972595</v>
      </c>
      <c r="H4" s="29">
        <f>E4/D4</f>
        <v>498.93070572367759</v>
      </c>
      <c r="I4" s="30">
        <f>F4/H4</f>
        <v>0.87564205275354257</v>
      </c>
      <c r="J4" s="30">
        <f>G4/H4</f>
        <v>0.87745196466658359</v>
      </c>
      <c r="L4" s="42"/>
    </row>
    <row r="5" spans="1:12" ht="14.4" thickBot="1" x14ac:dyDescent="0.3">
      <c r="A5" s="10">
        <v>2010</v>
      </c>
      <c r="B5" s="24">
        <v>625129667.609375</v>
      </c>
      <c r="C5" s="24">
        <v>625436643.859375</v>
      </c>
      <c r="D5" s="24">
        <v>1705121.67188934</v>
      </c>
      <c r="E5" s="24">
        <v>867127042.83218765</v>
      </c>
      <c r="F5" s="24">
        <f>B5/D5</f>
        <v>366.61880375768578</v>
      </c>
      <c r="G5" s="24">
        <f>C5/D5</f>
        <v>366.79883563169267</v>
      </c>
      <c r="H5" s="24">
        <f>E5/D5</f>
        <v>508.54262022919323</v>
      </c>
      <c r="I5" s="31">
        <f t="shared" ref="I5:I14" si="0">F5/H5</f>
        <v>0.72092050729682333</v>
      </c>
      <c r="J5" s="31">
        <f>G5/H5</f>
        <v>0.72127452260811775</v>
      </c>
      <c r="L5" s="42"/>
    </row>
    <row r="6" spans="1:12" ht="14.4" thickBot="1" x14ac:dyDescent="0.3">
      <c r="A6" s="16">
        <v>2011</v>
      </c>
      <c r="B6" s="29">
        <v>643473792.578125</v>
      </c>
      <c r="C6" s="29">
        <v>639585201.796875</v>
      </c>
      <c r="D6" s="29">
        <v>1756788.6634243301</v>
      </c>
      <c r="E6" s="29">
        <v>864976734.44098663</v>
      </c>
      <c r="F6" s="29">
        <f t="shared" ref="F6:F13" si="1">B6/D6</f>
        <v>366.27842948614364</v>
      </c>
      <c r="G6" s="29">
        <f t="shared" ref="G6:G14" si="2">C6/D6</f>
        <v>364.06496416603488</v>
      </c>
      <c r="H6" s="29">
        <f t="shared" ref="H6:H14" si="3">E6/D6</f>
        <v>492.36242949961616</v>
      </c>
      <c r="I6" s="30">
        <f t="shared" si="0"/>
        <v>0.74392034716862809</v>
      </c>
      <c r="J6" s="30">
        <f t="shared" ref="J6:J14" si="4">G6/H6</f>
        <v>0.73942474558026505</v>
      </c>
      <c r="L6" s="42"/>
    </row>
    <row r="7" spans="1:12" ht="14.4" thickBot="1" x14ac:dyDescent="0.3">
      <c r="A7" s="10">
        <v>2012</v>
      </c>
      <c r="B7" s="24">
        <v>684861889.28125</v>
      </c>
      <c r="C7" s="24">
        <v>684296202.53125</v>
      </c>
      <c r="D7" s="24">
        <v>1819843.1461827799</v>
      </c>
      <c r="E7" s="24">
        <v>834426155.70619965</v>
      </c>
      <c r="F7" s="24">
        <f t="shared" si="1"/>
        <v>376.33017478335159</v>
      </c>
      <c r="G7" s="24">
        <f t="shared" si="2"/>
        <v>376.01933109817651</v>
      </c>
      <c r="H7" s="24">
        <f t="shared" si="3"/>
        <v>458.51542615442099</v>
      </c>
      <c r="I7" s="31">
        <f t="shared" si="0"/>
        <v>0.82075793597533042</v>
      </c>
      <c r="J7" s="31">
        <f t="shared" si="4"/>
        <v>0.82008000091045774</v>
      </c>
      <c r="L7" s="42"/>
    </row>
    <row r="8" spans="1:12" ht="14.4" thickBot="1" x14ac:dyDescent="0.3">
      <c r="A8" s="16">
        <v>2013</v>
      </c>
      <c r="B8" s="29">
        <v>683591672.59375</v>
      </c>
      <c r="C8" s="29">
        <v>683605603.453125</v>
      </c>
      <c r="D8" s="29">
        <v>1822744.8172166599</v>
      </c>
      <c r="E8" s="29">
        <v>792147141.09570313</v>
      </c>
      <c r="F8" s="29">
        <f t="shared" si="1"/>
        <v>375.03421550669816</v>
      </c>
      <c r="G8" s="29">
        <f t="shared" si="2"/>
        <v>375.0418582986257</v>
      </c>
      <c r="H8" s="29">
        <f t="shared" si="3"/>
        <v>434.59025839136143</v>
      </c>
      <c r="I8" s="30">
        <f t="shared" si="0"/>
        <v>0.8629604742979966</v>
      </c>
      <c r="J8" s="30">
        <f t="shared" si="4"/>
        <v>0.86297806049966586</v>
      </c>
      <c r="L8" s="42"/>
    </row>
    <row r="9" spans="1:12" ht="14.4" thickBot="1" x14ac:dyDescent="0.3">
      <c r="A9" s="10">
        <v>2014</v>
      </c>
      <c r="B9" s="24">
        <v>758542177.53125</v>
      </c>
      <c r="C9" s="24">
        <v>746152721.65625</v>
      </c>
      <c r="D9" s="24">
        <v>1814403.37746586</v>
      </c>
      <c r="E9" s="24">
        <v>809258377.73535156</v>
      </c>
      <c r="F9" s="24">
        <f t="shared" si="1"/>
        <v>418.0670003991562</v>
      </c>
      <c r="G9" s="24">
        <f t="shared" si="2"/>
        <v>411.2386092988794</v>
      </c>
      <c r="H9" s="24">
        <f t="shared" si="3"/>
        <v>446.01899874416358</v>
      </c>
      <c r="I9" s="31">
        <f t="shared" si="0"/>
        <v>0.93733002759140172</v>
      </c>
      <c r="J9" s="31">
        <f t="shared" si="4"/>
        <v>0.9220203858059548</v>
      </c>
      <c r="L9" s="42"/>
    </row>
    <row r="10" spans="1:12" ht="14.4" thickBot="1" x14ac:dyDescent="0.3">
      <c r="A10" s="16">
        <v>2015</v>
      </c>
      <c r="B10" s="29">
        <v>743807001.484375</v>
      </c>
      <c r="C10" s="29">
        <v>720025573.703125</v>
      </c>
      <c r="D10" s="29">
        <v>1778121.53586644</v>
      </c>
      <c r="E10" s="29">
        <v>880799242.87890625</v>
      </c>
      <c r="F10" s="29">
        <f t="shared" si="1"/>
        <v>418.31055216477876</v>
      </c>
      <c r="G10" s="29">
        <f t="shared" si="2"/>
        <v>404.93608517725545</v>
      </c>
      <c r="H10" s="29">
        <f t="shared" si="3"/>
        <v>495.35379056624038</v>
      </c>
      <c r="I10" s="30">
        <f t="shared" si="0"/>
        <v>0.84446825709480633</v>
      </c>
      <c r="J10" s="30">
        <f t="shared" si="4"/>
        <v>0.81746842941157638</v>
      </c>
      <c r="L10" s="42"/>
    </row>
    <row r="11" spans="1:12" ht="14.4" thickBot="1" x14ac:dyDescent="0.3">
      <c r="A11" s="10">
        <v>2016</v>
      </c>
      <c r="B11" s="24">
        <v>729947105.5</v>
      </c>
      <c r="C11" s="24">
        <v>718909712.4765625</v>
      </c>
      <c r="D11" s="24">
        <v>1792084.8003501601</v>
      </c>
      <c r="E11" s="24">
        <v>1075542913.8417969</v>
      </c>
      <c r="F11" s="24">
        <f t="shared" si="1"/>
        <v>407.31727949334413</v>
      </c>
      <c r="G11" s="24">
        <f t="shared" si="2"/>
        <v>401.15831144602805</v>
      </c>
      <c r="H11" s="24">
        <f t="shared" si="3"/>
        <v>600.16295748484879</v>
      </c>
      <c r="I11" s="31">
        <f t="shared" si="0"/>
        <v>0.67867780644163955</v>
      </c>
      <c r="J11" s="31">
        <f t="shared" si="4"/>
        <v>0.66841564685563815</v>
      </c>
      <c r="L11" s="42"/>
    </row>
    <row r="12" spans="1:12" ht="14.4" thickBot="1" x14ac:dyDescent="0.3">
      <c r="A12" s="16">
        <v>2017</v>
      </c>
      <c r="B12" s="29">
        <v>759839846.8125</v>
      </c>
      <c r="C12" s="29">
        <v>735014449.7265625</v>
      </c>
      <c r="D12" s="29">
        <v>1863136.76204243</v>
      </c>
      <c r="E12" s="29">
        <v>1284893738.3535156</v>
      </c>
      <c r="F12" s="29">
        <f t="shared" si="1"/>
        <v>407.82827234836981</v>
      </c>
      <c r="G12" s="29">
        <f t="shared" si="2"/>
        <v>394.50375554868884</v>
      </c>
      <c r="H12" s="29">
        <f t="shared" si="3"/>
        <v>689.64005462753801</v>
      </c>
      <c r="I12" s="30">
        <f t="shared" si="0"/>
        <v>0.59136395807031594</v>
      </c>
      <c r="J12" s="30">
        <f t="shared" si="4"/>
        <v>0.57204298517978791</v>
      </c>
      <c r="L12" s="42"/>
    </row>
    <row r="13" spans="1:12" ht="14.4" thickBot="1" x14ac:dyDescent="0.3">
      <c r="A13" s="10">
        <v>2018</v>
      </c>
      <c r="B13" s="24">
        <v>794164032.578125</v>
      </c>
      <c r="C13" s="24">
        <v>748920384.8671875</v>
      </c>
      <c r="D13" s="24">
        <v>1878365.19470548</v>
      </c>
      <c r="E13" s="24">
        <v>1324354473.5957031</v>
      </c>
      <c r="F13" s="24">
        <f t="shared" si="1"/>
        <v>422.79533011824503</v>
      </c>
      <c r="G13" s="24">
        <f t="shared" si="2"/>
        <v>398.70861479874003</v>
      </c>
      <c r="H13" s="24">
        <f t="shared" si="3"/>
        <v>705.05697045954719</v>
      </c>
      <c r="I13" s="31">
        <f t="shared" si="0"/>
        <v>0.59966122998921978</v>
      </c>
      <c r="J13" s="31">
        <f t="shared" si="4"/>
        <v>0.56549843701122027</v>
      </c>
      <c r="L13" s="42"/>
    </row>
    <row r="14" spans="1:12" ht="14.4" thickBot="1" x14ac:dyDescent="0.3">
      <c r="A14" s="16">
        <v>2019</v>
      </c>
      <c r="B14" s="29"/>
      <c r="C14" s="29">
        <v>776510176.9765625</v>
      </c>
      <c r="D14" s="29">
        <v>1949225.2445410299</v>
      </c>
      <c r="E14" s="29">
        <v>1308641930.0668945</v>
      </c>
      <c r="F14" s="29"/>
      <c r="G14" s="29">
        <f t="shared" si="2"/>
        <v>398.3686232010615</v>
      </c>
      <c r="H14" s="29">
        <f t="shared" si="3"/>
        <v>671.36516609963724</v>
      </c>
      <c r="I14" s="30">
        <f t="shared" si="0"/>
        <v>0</v>
      </c>
      <c r="J14" s="30">
        <f t="shared" si="4"/>
        <v>0.59337100480715088</v>
      </c>
      <c r="L14" s="42"/>
    </row>
    <row r="27" spans="2:8" x14ac:dyDescent="0.25">
      <c r="B27" s="7"/>
      <c r="C27" s="7"/>
      <c r="D27" s="7"/>
      <c r="E27" s="7"/>
    </row>
    <row r="29" spans="2:8" x14ac:dyDescent="0.25">
      <c r="B29" s="7"/>
      <c r="C29" s="7"/>
      <c r="D29" s="7"/>
      <c r="E29" s="7"/>
      <c r="F29" s="7"/>
      <c r="G29" s="7"/>
      <c r="H29" s="7"/>
    </row>
    <row r="30" spans="2:8" x14ac:dyDescent="0.25">
      <c r="B30" s="7"/>
      <c r="C30" s="7"/>
      <c r="D30" s="7"/>
      <c r="E30" s="7"/>
      <c r="F30" s="7"/>
      <c r="G30" s="7"/>
      <c r="H30" s="7"/>
    </row>
    <row r="31" spans="2:8" x14ac:dyDescent="0.25">
      <c r="B31" s="7"/>
      <c r="C31" s="7"/>
      <c r="D31" s="7"/>
      <c r="E31" s="7"/>
      <c r="F31" s="7"/>
      <c r="G31" s="7"/>
      <c r="H31" s="7"/>
    </row>
    <row r="32" spans="2:8" x14ac:dyDescent="0.25">
      <c r="B32" s="7"/>
      <c r="C32" s="7"/>
      <c r="D32" s="7"/>
      <c r="E32" s="7"/>
      <c r="F32" s="7"/>
      <c r="G32" s="7"/>
      <c r="H32" s="7"/>
    </row>
    <row r="33" spans="2:8" x14ac:dyDescent="0.25">
      <c r="B33" s="7"/>
      <c r="C33" s="7"/>
      <c r="D33" s="7"/>
      <c r="E33" s="7"/>
      <c r="F33" s="7"/>
      <c r="G33" s="7"/>
      <c r="H33" s="7"/>
    </row>
    <row r="34" spans="2:8" x14ac:dyDescent="0.25">
      <c r="B34" s="7"/>
      <c r="C34" s="7"/>
      <c r="D34" s="7"/>
      <c r="E34" s="7"/>
      <c r="F34" s="7"/>
      <c r="G34" s="7"/>
      <c r="H34" s="7"/>
    </row>
    <row r="35" spans="2:8" x14ac:dyDescent="0.25">
      <c r="B35" s="7"/>
      <c r="C35" s="7"/>
      <c r="D35" s="7"/>
      <c r="E35" s="7"/>
      <c r="F35" s="7"/>
      <c r="G35" s="7"/>
      <c r="H35" s="7"/>
    </row>
  </sheetData>
  <mergeCells count="1">
    <mergeCell ref="A2:J2"/>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4"/>
  <sheetViews>
    <sheetView workbookViewId="0"/>
  </sheetViews>
  <sheetFormatPr defaultRowHeight="13.8" x14ac:dyDescent="0.25"/>
  <cols>
    <col min="1" max="6" width="19.796875" customWidth="1"/>
    <col min="7" max="7" width="5.796875" customWidth="1"/>
    <col min="8" max="8" width="10" bestFit="1" customWidth="1"/>
  </cols>
  <sheetData>
    <row r="1" spans="1:6" ht="14.4" thickBot="1" x14ac:dyDescent="0.3"/>
    <row r="2" spans="1:6" ht="24.9" customHeight="1" thickBot="1" x14ac:dyDescent="0.3">
      <c r="A2" s="43" t="s">
        <v>148</v>
      </c>
      <c r="B2" s="44"/>
      <c r="C2" s="44"/>
      <c r="D2" s="44"/>
      <c r="E2" s="44"/>
      <c r="F2" s="45"/>
    </row>
    <row r="3" spans="1:6" ht="20.100000000000001" customHeight="1" thickBot="1" x14ac:dyDescent="0.3">
      <c r="A3" s="15" t="s">
        <v>107</v>
      </c>
      <c r="B3" s="13" t="s">
        <v>67</v>
      </c>
      <c r="C3" s="13" t="s">
        <v>11</v>
      </c>
      <c r="D3" s="13" t="s">
        <v>12</v>
      </c>
      <c r="E3" s="13" t="s">
        <v>13</v>
      </c>
      <c r="F3" s="13" t="s">
        <v>14</v>
      </c>
    </row>
    <row r="4" spans="1:6" ht="14.4" thickBot="1" x14ac:dyDescent="0.3">
      <c r="A4" s="1" t="s">
        <v>108</v>
      </c>
      <c r="B4" s="23">
        <v>463624847.49605101</v>
      </c>
      <c r="C4" s="23">
        <v>167846052.38910699</v>
      </c>
      <c r="D4" s="23">
        <v>32403590.8300373</v>
      </c>
      <c r="E4" s="23">
        <v>105491685.82377</v>
      </c>
      <c r="F4" s="23">
        <v>22556236.5</v>
      </c>
    </row>
    <row r="5" spans="1:6" ht="14.4" thickBot="1" x14ac:dyDescent="0.3">
      <c r="A5" s="2" t="s">
        <v>109</v>
      </c>
      <c r="B5" s="24">
        <v>380617387.66206402</v>
      </c>
      <c r="C5" s="24">
        <v>122239949.683768</v>
      </c>
      <c r="D5" s="24">
        <v>23701805.2099999</v>
      </c>
      <c r="E5" s="24">
        <v>77569195.344108701</v>
      </c>
      <c r="F5" s="24">
        <v>21308308.039999999</v>
      </c>
    </row>
    <row r="6" spans="1:6" ht="14.4" thickBot="1" x14ac:dyDescent="0.3">
      <c r="A6" s="1" t="s">
        <v>110</v>
      </c>
      <c r="B6" s="23">
        <v>428465672.52306598</v>
      </c>
      <c r="C6" s="23">
        <v>103375801.47176801</v>
      </c>
      <c r="D6" s="23">
        <v>22233678.579999901</v>
      </c>
      <c r="E6" s="23">
        <v>66892474.899677202</v>
      </c>
      <c r="F6" s="23">
        <v>18617576.09</v>
      </c>
    </row>
    <row r="7" spans="1:6" ht="14.4" thickBot="1" x14ac:dyDescent="0.3">
      <c r="A7" s="2" t="s">
        <v>111</v>
      </c>
      <c r="B7" s="24">
        <v>484585261.20427299</v>
      </c>
      <c r="C7" s="24">
        <v>91296472.199558496</v>
      </c>
      <c r="D7" s="24">
        <v>20452295.4608857</v>
      </c>
      <c r="E7" s="24">
        <v>71952135.597847298</v>
      </c>
      <c r="F7" s="24">
        <v>16010039.99</v>
      </c>
    </row>
    <row r="8" spans="1:6" ht="14.4" thickBot="1" x14ac:dyDescent="0.3">
      <c r="A8" s="1" t="s">
        <v>112</v>
      </c>
      <c r="B8" s="23">
        <v>484226390.68546098</v>
      </c>
      <c r="C8" s="23">
        <v>92447607.323593795</v>
      </c>
      <c r="D8" s="23">
        <v>22106777.717224199</v>
      </c>
      <c r="E8" s="23">
        <v>69011999.324016303</v>
      </c>
      <c r="F8" s="23">
        <v>15812830.99</v>
      </c>
    </row>
    <row r="9" spans="1:6" ht="14.4" thickBot="1" x14ac:dyDescent="0.3">
      <c r="A9" s="2" t="s">
        <v>113</v>
      </c>
      <c r="B9" s="24">
        <v>533986729.87884998</v>
      </c>
      <c r="C9" s="24">
        <v>101756192.209508</v>
      </c>
      <c r="D9" s="24">
        <v>22336319.410840601</v>
      </c>
      <c r="E9" s="24">
        <v>73062652.424197301</v>
      </c>
      <c r="F9" s="24">
        <v>15010829.460000001</v>
      </c>
    </row>
    <row r="10" spans="1:6" ht="14.4" thickBot="1" x14ac:dyDescent="0.3">
      <c r="A10" s="1" t="s">
        <v>4</v>
      </c>
      <c r="B10" s="23">
        <v>517974993.250898</v>
      </c>
      <c r="C10" s="23">
        <v>97345730.376487404</v>
      </c>
      <c r="D10" s="23">
        <v>19196287.1225245</v>
      </c>
      <c r="E10" s="23">
        <v>71544043.120297</v>
      </c>
      <c r="F10" s="23">
        <v>13964519.52</v>
      </c>
    </row>
    <row r="11" spans="1:6" ht="14.4" thickBot="1" x14ac:dyDescent="0.3">
      <c r="A11" s="2" t="s">
        <v>5</v>
      </c>
      <c r="B11" s="24">
        <v>544424051.922894</v>
      </c>
      <c r="C11" s="24">
        <v>84823204.802267402</v>
      </c>
      <c r="D11" s="24">
        <v>13893438.4634648</v>
      </c>
      <c r="E11" s="24">
        <v>71720427.616964206</v>
      </c>
      <c r="F11" s="24">
        <v>14047306.6</v>
      </c>
    </row>
    <row r="12" spans="1:6" ht="14.4" thickBot="1" x14ac:dyDescent="0.3">
      <c r="A12" s="1" t="s">
        <v>6</v>
      </c>
      <c r="B12" s="23">
        <v>567559059.28763902</v>
      </c>
      <c r="C12" s="23">
        <v>84322206.378786206</v>
      </c>
      <c r="D12" s="23">
        <v>12176890.9638044</v>
      </c>
      <c r="E12" s="23">
        <v>73888896.144048393</v>
      </c>
      <c r="F12" s="23">
        <v>13342708.316800701</v>
      </c>
    </row>
    <row r="13" spans="1:6" ht="14.4" thickBot="1" x14ac:dyDescent="0.3">
      <c r="A13" s="2" t="s">
        <v>7</v>
      </c>
      <c r="B13" s="24">
        <v>590113056.254426</v>
      </c>
      <c r="C13" s="24">
        <v>92120072.976802006</v>
      </c>
      <c r="D13" s="24">
        <v>13593868.2426908</v>
      </c>
      <c r="E13" s="24">
        <v>80944915.180867001</v>
      </c>
      <c r="F13" s="24">
        <v>15841168.867234901</v>
      </c>
    </row>
    <row r="14" spans="1:6" ht="14.4" thickBot="1" x14ac:dyDescent="0.3">
      <c r="A14" s="1" t="s">
        <v>114</v>
      </c>
      <c r="B14" s="23">
        <v>605349938.07913995</v>
      </c>
      <c r="C14" s="23">
        <v>96199949.467432097</v>
      </c>
      <c r="D14" s="23">
        <v>15361991.6324338</v>
      </c>
      <c r="E14" s="23">
        <v>87642557.634090304</v>
      </c>
      <c r="F14" s="23">
        <v>14386393.2320041</v>
      </c>
    </row>
  </sheetData>
  <mergeCells count="1">
    <mergeCell ref="A2:F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5"/>
  <sheetViews>
    <sheetView workbookViewId="0"/>
  </sheetViews>
  <sheetFormatPr defaultRowHeight="13.8" x14ac:dyDescent="0.25"/>
  <cols>
    <col min="1" max="13" width="14.796875" customWidth="1"/>
  </cols>
  <sheetData>
    <row r="1" spans="1:13" ht="14.4" thickBot="1" x14ac:dyDescent="0.3"/>
    <row r="2" spans="1:13" ht="24.9" customHeight="1" thickBot="1" x14ac:dyDescent="0.3">
      <c r="A2" s="43" t="s">
        <v>149</v>
      </c>
      <c r="B2" s="44"/>
      <c r="C2" s="44"/>
      <c r="D2" s="44"/>
      <c r="E2" s="44"/>
      <c r="F2" s="44"/>
      <c r="G2" s="44"/>
      <c r="H2" s="44"/>
      <c r="I2" s="44"/>
      <c r="J2" s="44"/>
      <c r="K2" s="44"/>
      <c r="L2" s="44"/>
      <c r="M2" s="45"/>
    </row>
    <row r="3" spans="1:13" ht="20.100000000000001" customHeight="1" thickBot="1" x14ac:dyDescent="0.3">
      <c r="B3" s="48" t="s">
        <v>67</v>
      </c>
      <c r="C3" s="49"/>
      <c r="D3" s="50" t="s">
        <v>11</v>
      </c>
      <c r="E3" s="47"/>
      <c r="F3" s="50" t="s">
        <v>12</v>
      </c>
      <c r="G3" s="47"/>
      <c r="H3" s="50" t="s">
        <v>13</v>
      </c>
      <c r="I3" s="47"/>
      <c r="J3" s="46" t="s">
        <v>14</v>
      </c>
      <c r="K3" s="47"/>
      <c r="L3" s="46" t="s">
        <v>15</v>
      </c>
      <c r="M3" s="47"/>
    </row>
    <row r="4" spans="1:13" ht="28.2" thickBot="1" x14ac:dyDescent="0.3">
      <c r="A4" s="3" t="s">
        <v>17</v>
      </c>
      <c r="B4" s="4" t="s">
        <v>77</v>
      </c>
      <c r="C4" s="3" t="s">
        <v>75</v>
      </c>
      <c r="D4" s="4" t="s">
        <v>77</v>
      </c>
      <c r="E4" s="3" t="s">
        <v>75</v>
      </c>
      <c r="F4" s="4" t="s">
        <v>77</v>
      </c>
      <c r="G4" s="3" t="s">
        <v>75</v>
      </c>
      <c r="H4" s="4" t="s">
        <v>77</v>
      </c>
      <c r="I4" s="3" t="s">
        <v>75</v>
      </c>
      <c r="J4" s="4" t="s">
        <v>77</v>
      </c>
      <c r="K4" s="3" t="s">
        <v>75</v>
      </c>
      <c r="L4" s="4" t="s">
        <v>77</v>
      </c>
      <c r="M4" s="3" t="s">
        <v>75</v>
      </c>
    </row>
    <row r="5" spans="1:13" ht="14.4" thickBot="1" x14ac:dyDescent="0.3">
      <c r="A5" s="1">
        <v>2009</v>
      </c>
      <c r="B5" s="23">
        <v>463624847.49605101</v>
      </c>
      <c r="C5" s="23">
        <v>1808918.7062524301</v>
      </c>
      <c r="D5" s="23">
        <v>167846052.38910699</v>
      </c>
      <c r="E5" s="23">
        <v>1450423.70931812</v>
      </c>
      <c r="F5" s="23">
        <v>32403590.8300373</v>
      </c>
      <c r="G5" s="23">
        <v>1787653.0265963699</v>
      </c>
      <c r="H5" s="23">
        <v>105491685.82377</v>
      </c>
      <c r="I5" s="23">
        <v>1808918.7062524301</v>
      </c>
      <c r="J5" s="23">
        <v>22556236.5</v>
      </c>
      <c r="K5" s="23">
        <v>1450423.70931812</v>
      </c>
      <c r="L5" s="23">
        <v>791922413.03896594</v>
      </c>
      <c r="M5" s="23">
        <v>1808918.7062524301</v>
      </c>
    </row>
    <row r="6" spans="1:13" ht="14.4" thickBot="1" x14ac:dyDescent="0.3">
      <c r="A6" s="2">
        <v>2010</v>
      </c>
      <c r="B6" s="24">
        <v>380617387.66206402</v>
      </c>
      <c r="C6" s="24">
        <v>1705121.67188934</v>
      </c>
      <c r="D6" s="24">
        <v>122239949.683768</v>
      </c>
      <c r="E6" s="24">
        <v>1372944.02597349</v>
      </c>
      <c r="F6" s="24">
        <v>23701805.2099999</v>
      </c>
      <c r="G6" s="24">
        <v>1684940.42127354</v>
      </c>
      <c r="H6" s="24">
        <v>77569195.344108701</v>
      </c>
      <c r="I6" s="24">
        <v>1705121.67188934</v>
      </c>
      <c r="J6" s="24">
        <v>21308308.039999999</v>
      </c>
      <c r="K6" s="24">
        <v>1372944.02597349</v>
      </c>
      <c r="L6" s="24">
        <v>625436645.93994105</v>
      </c>
      <c r="M6" s="24">
        <v>1705121.67188934</v>
      </c>
    </row>
    <row r="7" spans="1:13" ht="14.4" thickBot="1" x14ac:dyDescent="0.3">
      <c r="A7" s="1">
        <v>2011</v>
      </c>
      <c r="B7" s="23">
        <v>428465672.52306598</v>
      </c>
      <c r="C7" s="23">
        <v>1756788.6634243301</v>
      </c>
      <c r="D7" s="23">
        <v>103375801.47176801</v>
      </c>
      <c r="E7" s="23">
        <v>1416882.6126492</v>
      </c>
      <c r="F7" s="23">
        <v>22233678.579999901</v>
      </c>
      <c r="G7" s="23">
        <v>1734604.90465919</v>
      </c>
      <c r="H7" s="23">
        <v>66892474.899677202</v>
      </c>
      <c r="I7" s="23">
        <v>1756788.6634243301</v>
      </c>
      <c r="J7" s="23">
        <v>18617576.09</v>
      </c>
      <c r="K7" s="23">
        <v>1416882.6126492</v>
      </c>
      <c r="L7" s="23">
        <v>639585203.56451094</v>
      </c>
      <c r="M7" s="23">
        <v>1756788.6634243301</v>
      </c>
    </row>
    <row r="8" spans="1:13" ht="14.4" thickBot="1" x14ac:dyDescent="0.3">
      <c r="A8" s="2">
        <v>2012</v>
      </c>
      <c r="B8" s="24">
        <v>484585261.20427299</v>
      </c>
      <c r="C8" s="24">
        <v>1819843.1461827799</v>
      </c>
      <c r="D8" s="24">
        <v>91296472.199558496</v>
      </c>
      <c r="E8" s="24">
        <v>1479108.0540362501</v>
      </c>
      <c r="F8" s="24">
        <v>20452295.4608857</v>
      </c>
      <c r="G8" s="24">
        <v>1798820.71564589</v>
      </c>
      <c r="H8" s="24">
        <v>71952135.597847298</v>
      </c>
      <c r="I8" s="24">
        <v>1819843.1461827799</v>
      </c>
      <c r="J8" s="24">
        <v>16010039.99</v>
      </c>
      <c r="K8" s="24">
        <v>1479108.0540362501</v>
      </c>
      <c r="L8" s="24">
        <v>684296204.45256495</v>
      </c>
      <c r="M8" s="24">
        <v>1819843.1461827799</v>
      </c>
    </row>
    <row r="9" spans="1:13" ht="14.4" thickBot="1" x14ac:dyDescent="0.3">
      <c r="A9" s="1">
        <v>2013</v>
      </c>
      <c r="B9" s="23">
        <v>484226390.68546098</v>
      </c>
      <c r="C9" s="23">
        <v>1822744.8172166599</v>
      </c>
      <c r="D9" s="23">
        <v>92447607.323593795</v>
      </c>
      <c r="E9" s="23">
        <v>1511466.4394307199</v>
      </c>
      <c r="F9" s="23">
        <v>22106777.717224199</v>
      </c>
      <c r="G9" s="23">
        <v>1801550.63731423</v>
      </c>
      <c r="H9" s="23">
        <v>69011999.324016303</v>
      </c>
      <c r="I9" s="23">
        <v>1822744.8172166599</v>
      </c>
      <c r="J9" s="23">
        <v>15812830.99</v>
      </c>
      <c r="K9" s="23">
        <v>1511466.4394307199</v>
      </c>
      <c r="L9" s="23">
        <v>683605606.04029596</v>
      </c>
      <c r="M9" s="23">
        <v>1822744.8172166599</v>
      </c>
    </row>
    <row r="10" spans="1:13" ht="14.4" thickBot="1" x14ac:dyDescent="0.3">
      <c r="A10" s="2">
        <v>2014</v>
      </c>
      <c r="B10" s="24">
        <v>533986729.87884998</v>
      </c>
      <c r="C10" s="24">
        <v>1814403.37746586</v>
      </c>
      <c r="D10" s="24">
        <v>101756192.209508</v>
      </c>
      <c r="E10" s="24">
        <v>1522011.3247149801</v>
      </c>
      <c r="F10" s="24">
        <v>22336319.410840601</v>
      </c>
      <c r="G10" s="24">
        <v>1791204.0597314199</v>
      </c>
      <c r="H10" s="24">
        <v>73062652.424197301</v>
      </c>
      <c r="I10" s="24">
        <v>1814403.37746586</v>
      </c>
      <c r="J10" s="24">
        <v>15010829.460000001</v>
      </c>
      <c r="K10" s="24">
        <v>1522011.3247149801</v>
      </c>
      <c r="L10" s="24">
        <v>746152723.38339603</v>
      </c>
      <c r="M10" s="24">
        <v>1814403.37746586</v>
      </c>
    </row>
    <row r="11" spans="1:13" ht="14.4" thickBot="1" x14ac:dyDescent="0.3">
      <c r="A11" s="1">
        <v>2015</v>
      </c>
      <c r="B11" s="23">
        <v>517974993.250898</v>
      </c>
      <c r="C11" s="23">
        <v>1778122.25444568</v>
      </c>
      <c r="D11" s="23">
        <v>97345730.376487404</v>
      </c>
      <c r="E11" s="23">
        <v>1498088.3638048701</v>
      </c>
      <c r="F11" s="23">
        <v>19196287.1225245</v>
      </c>
      <c r="G11" s="23">
        <v>1761034.9257362101</v>
      </c>
      <c r="H11" s="23">
        <v>71544043.120297</v>
      </c>
      <c r="I11" s="23">
        <v>1778122.25444568</v>
      </c>
      <c r="J11" s="23">
        <v>13964519.52</v>
      </c>
      <c r="K11" s="23">
        <v>1498088.3638048701</v>
      </c>
      <c r="L11" s="23">
        <v>720025573.39020705</v>
      </c>
      <c r="M11" s="23">
        <v>1778122.25444568</v>
      </c>
    </row>
    <row r="12" spans="1:13" ht="14.4" thickBot="1" x14ac:dyDescent="0.3">
      <c r="A12" s="2">
        <v>2016</v>
      </c>
      <c r="B12" s="24">
        <v>544424051.922894</v>
      </c>
      <c r="C12" s="24">
        <v>1814934.25025179</v>
      </c>
      <c r="D12" s="24">
        <v>84823204.802267402</v>
      </c>
      <c r="E12" s="24">
        <v>1526251.0376263401</v>
      </c>
      <c r="F12" s="24">
        <v>13893438.4634648</v>
      </c>
      <c r="G12" s="24">
        <v>1800342.66919649</v>
      </c>
      <c r="H12" s="24">
        <v>71720427.616964206</v>
      </c>
      <c r="I12" s="24">
        <v>1814934.25025179</v>
      </c>
      <c r="J12" s="24">
        <v>14047306.6</v>
      </c>
      <c r="K12" s="24">
        <v>1526251.0376263401</v>
      </c>
      <c r="L12" s="24">
        <v>728908429.40559006</v>
      </c>
      <c r="M12" s="24">
        <v>1814934.25025179</v>
      </c>
    </row>
    <row r="13" spans="1:13" ht="14.4" thickBot="1" x14ac:dyDescent="0.3">
      <c r="A13" s="1">
        <v>2017</v>
      </c>
      <c r="B13" s="23">
        <v>567559059.28763902</v>
      </c>
      <c r="C13" s="23">
        <v>1902011.5987559301</v>
      </c>
      <c r="D13" s="23">
        <v>84322206.378786206</v>
      </c>
      <c r="E13" s="23">
        <v>1591052.8083363001</v>
      </c>
      <c r="F13" s="23">
        <v>12176890.9638044</v>
      </c>
      <c r="G13" s="23">
        <v>1887691.9679016101</v>
      </c>
      <c r="H13" s="23">
        <v>73888896.144048393</v>
      </c>
      <c r="I13" s="23">
        <v>1902011.5987559301</v>
      </c>
      <c r="J13" s="23">
        <v>13342708.316800701</v>
      </c>
      <c r="K13" s="23">
        <v>1591052.8083363001</v>
      </c>
      <c r="L13" s="23">
        <v>751289761.09107804</v>
      </c>
      <c r="M13" s="23">
        <v>1902011.5987559301</v>
      </c>
    </row>
    <row r="14" spans="1:13" ht="14.4" thickBot="1" x14ac:dyDescent="0.3">
      <c r="A14" s="2">
        <v>2018</v>
      </c>
      <c r="B14" s="24">
        <v>590113056.254426</v>
      </c>
      <c r="C14" s="24">
        <v>1971891.51921515</v>
      </c>
      <c r="D14" s="24">
        <v>92120072.976802006</v>
      </c>
      <c r="E14" s="24">
        <v>1650700.42313179</v>
      </c>
      <c r="F14" s="24">
        <v>13593868.2426908</v>
      </c>
      <c r="G14" s="24">
        <v>1960084.0823481199</v>
      </c>
      <c r="H14" s="24">
        <v>80944915.180867001</v>
      </c>
      <c r="I14" s="24">
        <v>1971891.51921515</v>
      </c>
      <c r="J14" s="24">
        <v>15841168.867234901</v>
      </c>
      <c r="K14" s="24">
        <v>1650700.42313179</v>
      </c>
      <c r="L14" s="24">
        <v>792613081.52201998</v>
      </c>
      <c r="M14" s="24">
        <v>1971891.51921515</v>
      </c>
    </row>
    <row r="15" spans="1:13" ht="14.4" thickBot="1" x14ac:dyDescent="0.3">
      <c r="A15" s="1">
        <v>2019</v>
      </c>
      <c r="B15" s="23">
        <v>605349938.07913995</v>
      </c>
      <c r="C15" s="23">
        <v>2048683.381732</v>
      </c>
      <c r="D15" s="23">
        <v>96199949.467432097</v>
      </c>
      <c r="E15" s="23">
        <v>1736577.5638598399</v>
      </c>
      <c r="F15" s="23">
        <v>15361991.6324338</v>
      </c>
      <c r="G15" s="23">
        <v>2038035.1916050799</v>
      </c>
      <c r="H15" s="23">
        <v>87642557.634090304</v>
      </c>
      <c r="I15" s="23">
        <v>2048683.381732</v>
      </c>
      <c r="J15" s="23">
        <v>14386393.2320041</v>
      </c>
      <c r="K15" s="23">
        <v>1736577.5638598399</v>
      </c>
      <c r="L15" s="23">
        <v>818940830.04509997</v>
      </c>
      <c r="M15" s="23">
        <v>2048683.381732</v>
      </c>
    </row>
  </sheetData>
  <mergeCells count="7">
    <mergeCell ref="A2:M2"/>
    <mergeCell ref="L3:M3"/>
    <mergeCell ref="B3:C3"/>
    <mergeCell ref="D3:E3"/>
    <mergeCell ref="F3:G3"/>
    <mergeCell ref="H3:I3"/>
    <mergeCell ref="J3:K3"/>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5"/>
  <sheetViews>
    <sheetView workbookViewId="0"/>
  </sheetViews>
  <sheetFormatPr defaultRowHeight="13.8" x14ac:dyDescent="0.25"/>
  <cols>
    <col min="1" max="13" width="14.796875" customWidth="1"/>
    <col min="14" max="14" width="15.796875" customWidth="1"/>
  </cols>
  <sheetData>
    <row r="1" spans="1:13" ht="14.4" thickBot="1" x14ac:dyDescent="0.3"/>
    <row r="2" spans="1:13" ht="24.9" customHeight="1" thickBot="1" x14ac:dyDescent="0.3">
      <c r="A2" s="43" t="s">
        <v>150</v>
      </c>
      <c r="B2" s="44"/>
      <c r="C2" s="44"/>
      <c r="D2" s="44"/>
      <c r="E2" s="44"/>
      <c r="F2" s="44"/>
      <c r="G2" s="44"/>
      <c r="H2" s="44"/>
      <c r="I2" s="44"/>
      <c r="J2" s="44"/>
      <c r="K2" s="44"/>
      <c r="L2" s="44"/>
      <c r="M2" s="45"/>
    </row>
    <row r="3" spans="1:13" ht="20.100000000000001" customHeight="1" thickBot="1" x14ac:dyDescent="0.3">
      <c r="B3" s="48" t="s">
        <v>67</v>
      </c>
      <c r="C3" s="49"/>
      <c r="D3" s="50" t="s">
        <v>11</v>
      </c>
      <c r="E3" s="47"/>
      <c r="F3" s="50" t="s">
        <v>12</v>
      </c>
      <c r="G3" s="47"/>
      <c r="H3" s="50" t="s">
        <v>13</v>
      </c>
      <c r="I3" s="47"/>
      <c r="J3" s="46" t="s">
        <v>14</v>
      </c>
      <c r="K3" s="47"/>
      <c r="L3" s="46" t="s">
        <v>15</v>
      </c>
      <c r="M3" s="47"/>
    </row>
    <row r="4" spans="1:13" ht="28.2" thickBot="1" x14ac:dyDescent="0.3">
      <c r="A4" s="3" t="s">
        <v>17</v>
      </c>
      <c r="B4" s="4" t="s">
        <v>76</v>
      </c>
      <c r="C4" s="3" t="s">
        <v>75</v>
      </c>
      <c r="D4" s="4" t="s">
        <v>76</v>
      </c>
      <c r="E4" s="3" t="s">
        <v>75</v>
      </c>
      <c r="F4" s="4" t="s">
        <v>76</v>
      </c>
      <c r="G4" s="3" t="s">
        <v>75</v>
      </c>
      <c r="H4" s="4" t="s">
        <v>76</v>
      </c>
      <c r="I4" s="3" t="s">
        <v>75</v>
      </c>
      <c r="J4" s="4" t="s">
        <v>76</v>
      </c>
      <c r="K4" s="3" t="s">
        <v>75</v>
      </c>
      <c r="L4" s="4" t="s">
        <v>76</v>
      </c>
      <c r="M4" s="3" t="s">
        <v>75</v>
      </c>
    </row>
    <row r="5" spans="1:13" ht="14.4" thickBot="1" x14ac:dyDescent="0.3">
      <c r="A5" s="1">
        <v>2009</v>
      </c>
      <c r="B5" s="23">
        <v>15568.159149169922</v>
      </c>
      <c r="C5" s="23">
        <v>1808918.6937375516</v>
      </c>
      <c r="D5" s="23">
        <v>93194.4921875</v>
      </c>
      <c r="E5" s="23">
        <v>1450423.6975097656</v>
      </c>
      <c r="F5" s="23">
        <v>23836.08740234375</v>
      </c>
      <c r="G5" s="23">
        <v>1787653.014465332</v>
      </c>
      <c r="H5" s="23">
        <v>63697.60986328125</v>
      </c>
      <c r="I5" s="23">
        <v>1808918.6937375516</v>
      </c>
      <c r="J5" s="23">
        <v>94219.27783203125</v>
      </c>
      <c r="K5" s="23">
        <v>1450423.6975097656</v>
      </c>
      <c r="L5" s="23">
        <v>290515.62643432617</v>
      </c>
      <c r="M5" s="23">
        <v>1808918.6937375516</v>
      </c>
    </row>
    <row r="6" spans="1:13" ht="14.4" thickBot="1" x14ac:dyDescent="0.3">
      <c r="A6" s="2">
        <v>2010</v>
      </c>
      <c r="B6" s="24">
        <v>12774.815338134766</v>
      </c>
      <c r="C6" s="24">
        <v>1705121.6710998565</v>
      </c>
      <c r="D6" s="24">
        <v>75877.546875</v>
      </c>
      <c r="E6" s="24">
        <v>1372944.025390625</v>
      </c>
      <c r="F6" s="24">
        <v>19210.089904785156</v>
      </c>
      <c r="G6" s="24">
        <v>1684940.4205932617</v>
      </c>
      <c r="H6" s="24">
        <v>50618.625732421875</v>
      </c>
      <c r="I6" s="24">
        <v>1705121.6710998565</v>
      </c>
      <c r="J6" s="24">
        <v>91916.69873046875</v>
      </c>
      <c r="K6" s="24">
        <v>1372944.025390625</v>
      </c>
      <c r="L6" s="24">
        <v>250397.77658081055</v>
      </c>
      <c r="M6" s="24">
        <v>1705121.6710998565</v>
      </c>
    </row>
    <row r="7" spans="1:13" ht="14.4" thickBot="1" x14ac:dyDescent="0.3">
      <c r="A7" s="1">
        <v>2011</v>
      </c>
      <c r="B7" s="23">
        <v>12105.048431396484</v>
      </c>
      <c r="C7" s="23">
        <v>1756788.6676680297</v>
      </c>
      <c r="D7" s="23">
        <v>65628.4833984375</v>
      </c>
      <c r="E7" s="23">
        <v>1416882.6171875</v>
      </c>
      <c r="F7" s="23">
        <v>18448.071350097656</v>
      </c>
      <c r="G7" s="23">
        <v>1734604.9088134766</v>
      </c>
      <c r="H7" s="23">
        <v>46599.566650390625</v>
      </c>
      <c r="I7" s="23">
        <v>1756788.6676680297</v>
      </c>
      <c r="J7" s="23">
        <v>82950.7138671875</v>
      </c>
      <c r="K7" s="23">
        <v>1416882.6171875</v>
      </c>
      <c r="L7" s="23">
        <v>225731.88369750977</v>
      </c>
      <c r="M7" s="23">
        <v>1756788.6676680297</v>
      </c>
    </row>
    <row r="8" spans="1:13" ht="14.4" thickBot="1" x14ac:dyDescent="0.3">
      <c r="A8" s="2">
        <v>2012</v>
      </c>
      <c r="B8" s="24">
        <v>13627.703689575195</v>
      </c>
      <c r="C8" s="24">
        <v>1819843.1430012137</v>
      </c>
      <c r="D8" s="24">
        <v>65575.4580078125</v>
      </c>
      <c r="E8" s="24">
        <v>1479108.0546875</v>
      </c>
      <c r="F8" s="24">
        <v>19406.057586669922</v>
      </c>
      <c r="G8" s="24">
        <v>1798820.7125244141</v>
      </c>
      <c r="H8" s="24">
        <v>51155.329833984375</v>
      </c>
      <c r="I8" s="24">
        <v>1819843.1430012137</v>
      </c>
      <c r="J8" s="24">
        <v>70171.0400390625</v>
      </c>
      <c r="K8" s="24">
        <v>1479108.0546875</v>
      </c>
      <c r="L8" s="24">
        <v>219935.58915710449</v>
      </c>
      <c r="M8" s="24">
        <v>1819843.1430012137</v>
      </c>
    </row>
    <row r="9" spans="1:13" ht="14.4" thickBot="1" x14ac:dyDescent="0.3">
      <c r="A9" s="1">
        <v>2013</v>
      </c>
      <c r="B9" s="23">
        <v>12778.785186767578</v>
      </c>
      <c r="C9" s="23">
        <v>1822744.8156072057</v>
      </c>
      <c r="D9" s="23">
        <v>67080.533203125</v>
      </c>
      <c r="E9" s="23">
        <v>1511466.439453125</v>
      </c>
      <c r="F9" s="23">
        <v>18700.065856933594</v>
      </c>
      <c r="G9" s="23">
        <v>1801550.635925293</v>
      </c>
      <c r="H9" s="23">
        <v>48732.01220703125</v>
      </c>
      <c r="I9" s="23">
        <v>1822744.8156072057</v>
      </c>
      <c r="J9" s="23">
        <v>70474.61767578125</v>
      </c>
      <c r="K9" s="23">
        <v>1511466.439453125</v>
      </c>
      <c r="L9" s="23">
        <v>217766.01412963867</v>
      </c>
      <c r="M9" s="23">
        <v>1822744.8156072057</v>
      </c>
    </row>
    <row r="10" spans="1:13" ht="14.4" thickBot="1" x14ac:dyDescent="0.3">
      <c r="A10" s="2">
        <v>2014</v>
      </c>
      <c r="B10" s="24">
        <v>13713.17822265625</v>
      </c>
      <c r="C10" s="24">
        <v>1814403.3851919174</v>
      </c>
      <c r="D10" s="24">
        <v>69441.796752929688</v>
      </c>
      <c r="E10" s="24">
        <v>1522011.330078125</v>
      </c>
      <c r="F10" s="24">
        <v>16409.137390136719</v>
      </c>
      <c r="G10" s="24">
        <v>1791204.0678710938</v>
      </c>
      <c r="H10" s="24">
        <v>47447.7412109375</v>
      </c>
      <c r="I10" s="24">
        <v>1814403.3851919174</v>
      </c>
      <c r="J10" s="24">
        <v>67773.6884765625</v>
      </c>
      <c r="K10" s="24">
        <v>1522011.330078125</v>
      </c>
      <c r="L10" s="24">
        <v>214785.54205322266</v>
      </c>
      <c r="M10" s="24">
        <v>1814403.3851919174</v>
      </c>
    </row>
    <row r="11" spans="1:13" ht="14.4" thickBot="1" x14ac:dyDescent="0.3">
      <c r="A11" s="1">
        <v>2015</v>
      </c>
      <c r="B11" s="23">
        <v>13063.399475097656</v>
      </c>
      <c r="C11" s="23">
        <v>1778122.2589453906</v>
      </c>
      <c r="D11" s="23">
        <v>62888.925537109375</v>
      </c>
      <c r="E11" s="23">
        <v>1498088.3671875</v>
      </c>
      <c r="F11" s="23">
        <v>12305.093658447266</v>
      </c>
      <c r="G11" s="23">
        <v>1761034.93037121</v>
      </c>
      <c r="H11" s="23">
        <v>43282.853515625</v>
      </c>
      <c r="I11" s="23">
        <v>1778122.2589453906</v>
      </c>
      <c r="J11" s="23">
        <v>63876.236206054688</v>
      </c>
      <c r="K11" s="23">
        <v>1498088.3671875</v>
      </c>
      <c r="L11" s="23">
        <v>195416.50839233398</v>
      </c>
      <c r="M11" s="23">
        <v>1778122.2589453906</v>
      </c>
    </row>
    <row r="12" spans="1:13" ht="14.4" thickBot="1" x14ac:dyDescent="0.3">
      <c r="A12" s="2">
        <v>2016</v>
      </c>
      <c r="B12" s="24">
        <v>13072.983291625977</v>
      </c>
      <c r="C12" s="24">
        <v>1814934.2557425648</v>
      </c>
      <c r="D12" s="24">
        <v>55403.326843261719</v>
      </c>
      <c r="E12" s="24">
        <v>1526251.0416259766</v>
      </c>
      <c r="F12" s="24">
        <v>8927.1866760253906</v>
      </c>
      <c r="G12" s="24">
        <v>1800342.6745371968</v>
      </c>
      <c r="H12" s="24">
        <v>41173.223388671875</v>
      </c>
      <c r="I12" s="24">
        <v>1814934.2557425648</v>
      </c>
      <c r="J12" s="24">
        <v>63557.661376953125</v>
      </c>
      <c r="K12" s="24">
        <v>1526251.0416259766</v>
      </c>
      <c r="L12" s="24">
        <v>182134.38157653809</v>
      </c>
      <c r="M12" s="24">
        <v>1814934.2557425648</v>
      </c>
    </row>
    <row r="13" spans="1:13" ht="14.4" thickBot="1" x14ac:dyDescent="0.3">
      <c r="A13" s="1">
        <v>2017</v>
      </c>
      <c r="B13" s="23">
        <v>12953.80694103241</v>
      </c>
      <c r="C13" s="23">
        <v>1902011.6012134552</v>
      </c>
      <c r="D13" s="23">
        <v>51607.955997467041</v>
      </c>
      <c r="E13" s="23">
        <v>1591052.8116989136</v>
      </c>
      <c r="F13" s="23">
        <v>7865.4627227783203</v>
      </c>
      <c r="G13" s="23">
        <v>1887691.9704093933</v>
      </c>
      <c r="H13" s="23">
        <v>40548.717446327209</v>
      </c>
      <c r="I13" s="23">
        <v>1902011.6012134552</v>
      </c>
      <c r="J13" s="23">
        <v>59322.908447265625</v>
      </c>
      <c r="K13" s="23">
        <v>1591052.8116989136</v>
      </c>
      <c r="L13" s="23">
        <v>172298.85155487061</v>
      </c>
      <c r="M13" s="23">
        <v>1902011.6012134552</v>
      </c>
    </row>
    <row r="14" spans="1:13" ht="14.4" thickBot="1" x14ac:dyDescent="0.3">
      <c r="A14" s="2">
        <v>2018</v>
      </c>
      <c r="B14" s="24">
        <v>13000.110214710236</v>
      </c>
      <c r="C14" s="24">
        <v>1971891.5174543895</v>
      </c>
      <c r="D14" s="24">
        <v>53147.560531616211</v>
      </c>
      <c r="E14" s="24">
        <v>1650700.4222717285</v>
      </c>
      <c r="F14" s="24">
        <v>7696.9509673118591</v>
      </c>
      <c r="G14" s="24">
        <v>1960084.0805358887</v>
      </c>
      <c r="H14" s="24">
        <v>41516.757446289063</v>
      </c>
      <c r="I14" s="24">
        <v>1971891.5174543895</v>
      </c>
      <c r="J14" s="24">
        <v>68578.606079101563</v>
      </c>
      <c r="K14" s="24">
        <v>1650700.4222717285</v>
      </c>
      <c r="L14" s="24">
        <v>183939.98523902893</v>
      </c>
      <c r="M14" s="24">
        <v>1971891.5174543895</v>
      </c>
    </row>
    <row r="15" spans="1:13" ht="14.4" thickBot="1" x14ac:dyDescent="0.3">
      <c r="A15" s="1">
        <v>2019</v>
      </c>
      <c r="B15" s="23">
        <v>13282.16854095459</v>
      </c>
      <c r="C15" s="23">
        <v>2048683.3859605193</v>
      </c>
      <c r="D15" s="23">
        <v>54614.133148193359</v>
      </c>
      <c r="E15" s="23">
        <v>1736577.5673522949</v>
      </c>
      <c r="F15" s="23">
        <v>7666.8209362030029</v>
      </c>
      <c r="G15" s="23">
        <v>2038035.1957397461</v>
      </c>
      <c r="H15" s="23">
        <v>42982.685516357422</v>
      </c>
      <c r="I15" s="23">
        <v>2048683.3859605193</v>
      </c>
      <c r="J15" s="23">
        <v>63960.415054321289</v>
      </c>
      <c r="K15" s="23">
        <v>1736577.5673522949</v>
      </c>
      <c r="L15" s="23">
        <v>182506.22319602966</v>
      </c>
      <c r="M15" s="23">
        <v>2048683.3859605193</v>
      </c>
    </row>
  </sheetData>
  <mergeCells count="7">
    <mergeCell ref="A2:M2"/>
    <mergeCell ref="L3:M3"/>
    <mergeCell ref="B3:C3"/>
    <mergeCell ref="D3:E3"/>
    <mergeCell ref="F3:G3"/>
    <mergeCell ref="H3:I3"/>
    <mergeCell ref="J3:K3"/>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5"/>
  <sheetViews>
    <sheetView workbookViewId="0">
      <selection activeCell="C27" sqref="C27"/>
    </sheetView>
  </sheetViews>
  <sheetFormatPr defaultRowHeight="13.8" x14ac:dyDescent="0.25"/>
  <cols>
    <col min="1" max="5" width="28.796875" customWidth="1"/>
    <col min="10" max="10" width="13.19921875" customWidth="1"/>
    <col min="11" max="11" width="14.69921875" customWidth="1"/>
  </cols>
  <sheetData>
    <row r="1" spans="1:5" ht="14.4" thickBot="1" x14ac:dyDescent="0.3"/>
    <row r="2" spans="1:5" ht="24.9" customHeight="1" thickBot="1" x14ac:dyDescent="0.3">
      <c r="A2" s="43" t="s">
        <v>151</v>
      </c>
      <c r="B2" s="44"/>
      <c r="C2" s="44"/>
      <c r="D2" s="44"/>
      <c r="E2" s="45"/>
    </row>
    <row r="3" spans="1:5" ht="20.100000000000001" customHeight="1" thickBot="1" x14ac:dyDescent="0.3">
      <c r="B3" s="48" t="s">
        <v>16</v>
      </c>
      <c r="C3" s="49"/>
      <c r="D3" s="48" t="s">
        <v>8</v>
      </c>
      <c r="E3" s="49"/>
    </row>
    <row r="4" spans="1:5" ht="20.100000000000001" customHeight="1" thickBot="1" x14ac:dyDescent="0.3">
      <c r="A4" s="4" t="s">
        <v>17</v>
      </c>
      <c r="B4" s="3" t="s">
        <v>73</v>
      </c>
      <c r="C4" s="4" t="s">
        <v>74</v>
      </c>
      <c r="D4" s="3" t="s">
        <v>73</v>
      </c>
      <c r="E4" s="4" t="s">
        <v>74</v>
      </c>
    </row>
    <row r="5" spans="1:5" ht="14.4" thickBot="1" x14ac:dyDescent="0.3">
      <c r="A5" s="9">
        <v>2009</v>
      </c>
      <c r="B5" s="23">
        <v>463624847.49605101</v>
      </c>
      <c r="C5" s="23">
        <v>15568.159144893099</v>
      </c>
      <c r="D5" s="23">
        <v>328297565.54291499</v>
      </c>
      <c r="E5" s="23">
        <v>274947.46727752697</v>
      </c>
    </row>
    <row r="6" spans="1:5" ht="14.4" thickBot="1" x14ac:dyDescent="0.3">
      <c r="A6" s="10">
        <v>2010</v>
      </c>
      <c r="B6" s="24">
        <v>380617387.66206402</v>
      </c>
      <c r="C6" s="24">
        <v>12774.815366672399</v>
      </c>
      <c r="D6" s="24">
        <v>244819258.277877</v>
      </c>
      <c r="E6" s="24">
        <v>237622.96105355999</v>
      </c>
    </row>
    <row r="7" spans="1:5" ht="14.4" thickBot="1" x14ac:dyDescent="0.3">
      <c r="A7" s="9">
        <v>2011</v>
      </c>
      <c r="B7" s="23">
        <v>428465672.52306598</v>
      </c>
      <c r="C7" s="23">
        <v>12105.048444825699</v>
      </c>
      <c r="D7" s="23">
        <v>211119531.04144499</v>
      </c>
      <c r="E7" s="23">
        <v>213626.83499765699</v>
      </c>
    </row>
    <row r="8" spans="1:5" ht="14.4" thickBot="1" x14ac:dyDescent="0.3">
      <c r="A8" s="10">
        <v>2012</v>
      </c>
      <c r="B8" s="24">
        <v>484585261.20427299</v>
      </c>
      <c r="C8" s="24">
        <v>13627.703843249299</v>
      </c>
      <c r="D8" s="24">
        <v>199710943.24829099</v>
      </c>
      <c r="E8" s="24">
        <v>206307.88620597901</v>
      </c>
    </row>
    <row r="9" spans="1:5" ht="14.4" thickBot="1" x14ac:dyDescent="0.3">
      <c r="A9" s="9">
        <v>2013</v>
      </c>
      <c r="B9" s="23">
        <v>484226390.68546098</v>
      </c>
      <c r="C9" s="23">
        <v>12778.785168583099</v>
      </c>
      <c r="D9" s="23">
        <v>199379215.35483399</v>
      </c>
      <c r="E9" s="23">
        <v>204987.22896778001</v>
      </c>
    </row>
    <row r="10" spans="1:5" ht="14.4" thickBot="1" x14ac:dyDescent="0.3">
      <c r="A10" s="10">
        <v>2014</v>
      </c>
      <c r="B10" s="24">
        <v>533986729.87884998</v>
      </c>
      <c r="C10" s="24">
        <v>13713.1782214825</v>
      </c>
      <c r="D10" s="24">
        <v>212165993.50454599</v>
      </c>
      <c r="E10" s="24">
        <v>201072.363535788</v>
      </c>
    </row>
    <row r="11" spans="1:5" ht="14.4" thickBot="1" x14ac:dyDescent="0.3">
      <c r="A11" s="9">
        <v>2015</v>
      </c>
      <c r="B11" s="23">
        <v>517974993.250898</v>
      </c>
      <c r="C11" s="23">
        <v>13063.399475088499</v>
      </c>
      <c r="D11" s="23">
        <v>202050580.13930899</v>
      </c>
      <c r="E11" s="23">
        <v>182353.10912778601</v>
      </c>
    </row>
    <row r="12" spans="1:5" ht="14.4" thickBot="1" x14ac:dyDescent="0.3">
      <c r="A12" s="10">
        <v>2016</v>
      </c>
      <c r="B12" s="24">
        <v>544424051.922894</v>
      </c>
      <c r="C12" s="24">
        <v>13072.983377245901</v>
      </c>
      <c r="D12" s="24">
        <v>184484377.482696</v>
      </c>
      <c r="E12" s="24">
        <v>169061.39793459501</v>
      </c>
    </row>
    <row r="13" spans="1:5" ht="14.4" thickBot="1" x14ac:dyDescent="0.3">
      <c r="A13" s="9">
        <v>2017</v>
      </c>
      <c r="B13" s="23">
        <v>567559059.28763902</v>
      </c>
      <c r="C13" s="23">
        <v>12953.806982255601</v>
      </c>
      <c r="D13" s="23">
        <v>183730701.80344</v>
      </c>
      <c r="E13" s="23">
        <v>159345.04466490101</v>
      </c>
    </row>
    <row r="14" spans="1:5" ht="14.4" thickBot="1" x14ac:dyDescent="0.3">
      <c r="A14" s="10">
        <v>2018</v>
      </c>
      <c r="B14" s="24">
        <v>590113056.254426</v>
      </c>
      <c r="C14" s="24">
        <v>13000.110132776899</v>
      </c>
      <c r="D14" s="24">
        <v>202500025.26759499</v>
      </c>
      <c r="E14" s="24">
        <v>170939.87514465701</v>
      </c>
    </row>
    <row r="15" spans="1:5" ht="14.4" thickBot="1" x14ac:dyDescent="0.3">
      <c r="A15" s="9">
        <v>2019</v>
      </c>
      <c r="B15" s="23">
        <v>605349938.07913995</v>
      </c>
      <c r="C15" s="23">
        <v>13282.1685507655</v>
      </c>
      <c r="D15" s="23">
        <v>213590891.96596</v>
      </c>
      <c r="E15" s="23">
        <v>169224.05452617101</v>
      </c>
    </row>
  </sheetData>
  <mergeCells count="3">
    <mergeCell ref="A2:E2"/>
    <mergeCell ref="B3:C3"/>
    <mergeCell ref="D3:E3"/>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36"/>
  <sheetViews>
    <sheetView workbookViewId="0"/>
  </sheetViews>
  <sheetFormatPr defaultRowHeight="13.8" x14ac:dyDescent="0.25"/>
  <cols>
    <col min="1" max="5" width="25.796875" customWidth="1"/>
  </cols>
  <sheetData>
    <row r="1" spans="1:5" ht="14.4" thickBot="1" x14ac:dyDescent="0.3"/>
    <row r="2" spans="1:5" ht="24.9" customHeight="1" thickBot="1" x14ac:dyDescent="0.3">
      <c r="A2" s="43" t="s">
        <v>152</v>
      </c>
      <c r="B2" s="44"/>
      <c r="C2" s="44"/>
      <c r="D2" s="44"/>
      <c r="E2" s="45"/>
    </row>
    <row r="3" spans="1:5" ht="20.100000000000001" customHeight="1" thickBot="1" x14ac:dyDescent="0.3">
      <c r="A3" s="4" t="s">
        <v>17</v>
      </c>
      <c r="B3" s="3" t="s">
        <v>79</v>
      </c>
      <c r="C3" s="4" t="s">
        <v>78</v>
      </c>
      <c r="D3" s="3" t="s">
        <v>104</v>
      </c>
      <c r="E3" s="3" t="s">
        <v>171</v>
      </c>
    </row>
    <row r="4" spans="1:5" ht="14.4" thickBot="1" x14ac:dyDescent="0.3">
      <c r="A4" s="9">
        <v>2009</v>
      </c>
      <c r="B4" s="23" t="s">
        <v>15</v>
      </c>
      <c r="C4" s="23">
        <v>1808918.6937375516</v>
      </c>
      <c r="D4" s="23">
        <v>902525077.79916596</v>
      </c>
      <c r="E4" s="23">
        <f>D4/C4</f>
        <v>498.93070425093941</v>
      </c>
    </row>
    <row r="5" spans="1:5" ht="14.4" thickBot="1" x14ac:dyDescent="0.3">
      <c r="A5" s="10">
        <v>2010</v>
      </c>
      <c r="B5" s="24" t="s">
        <v>15</v>
      </c>
      <c r="C5" s="24">
        <v>1705121.6710998565</v>
      </c>
      <c r="D5" s="24">
        <v>867127044.69346595</v>
      </c>
      <c r="E5" s="24">
        <f>D5/C5</f>
        <v>508.54262155623303</v>
      </c>
    </row>
    <row r="6" spans="1:5" ht="14.4" thickBot="1" x14ac:dyDescent="0.3">
      <c r="A6" s="9">
        <v>2011</v>
      </c>
      <c r="B6" s="23" t="s">
        <v>15</v>
      </c>
      <c r="C6" s="23">
        <v>1756788.6676680297</v>
      </c>
      <c r="D6" s="23">
        <v>864976740.16488397</v>
      </c>
      <c r="E6" s="23">
        <f t="shared" ref="E6:E14" si="0">D6/C6</f>
        <v>492.36243156842454</v>
      </c>
    </row>
    <row r="7" spans="1:5" ht="14.4" thickBot="1" x14ac:dyDescent="0.3">
      <c r="A7" s="10">
        <v>2012</v>
      </c>
      <c r="B7" s="24" t="s">
        <v>15</v>
      </c>
      <c r="C7" s="24">
        <v>1819843.1430012137</v>
      </c>
      <c r="D7" s="24">
        <v>834426155.45782602</v>
      </c>
      <c r="E7" s="24">
        <f t="shared" si="0"/>
        <v>458.51542681954624</v>
      </c>
    </row>
    <row r="8" spans="1:5" ht="14.4" thickBot="1" x14ac:dyDescent="0.3">
      <c r="A8" s="9">
        <v>2013</v>
      </c>
      <c r="B8" s="23" t="s">
        <v>15</v>
      </c>
      <c r="C8" s="23">
        <v>1822744.8156072057</v>
      </c>
      <c r="D8" s="23">
        <v>792147138.95647001</v>
      </c>
      <c r="E8" s="23">
        <f t="shared" si="0"/>
        <v>434.59025760146483</v>
      </c>
    </row>
    <row r="9" spans="1:5" ht="14.4" thickBot="1" x14ac:dyDescent="0.3">
      <c r="A9" s="10">
        <v>2014</v>
      </c>
      <c r="B9" s="24" t="s">
        <v>15</v>
      </c>
      <c r="C9" s="24">
        <v>1814403.3851919174</v>
      </c>
      <c r="D9" s="24">
        <v>809258379.79303598</v>
      </c>
      <c r="E9" s="24">
        <f t="shared" si="0"/>
        <v>446.01899797901729</v>
      </c>
    </row>
    <row r="10" spans="1:5" ht="14.4" thickBot="1" x14ac:dyDescent="0.3">
      <c r="A10" s="9">
        <v>2015</v>
      </c>
      <c r="B10" s="23" t="s">
        <v>15</v>
      </c>
      <c r="C10" s="23">
        <v>1778122.2589453906</v>
      </c>
      <c r="D10" s="23">
        <v>880799199.54388702</v>
      </c>
      <c r="E10" s="23">
        <f t="shared" si="0"/>
        <v>495.35356475785392</v>
      </c>
    </row>
    <row r="11" spans="1:5" ht="14.4" thickBot="1" x14ac:dyDescent="0.3">
      <c r="A11" s="10">
        <v>2016</v>
      </c>
      <c r="B11" s="24" t="s">
        <v>15</v>
      </c>
      <c r="C11" s="24">
        <v>1814934.2557425648</v>
      </c>
      <c r="D11" s="24">
        <v>1089639112.04424</v>
      </c>
      <c r="E11" s="24">
        <f t="shared" si="0"/>
        <v>600.37387502966249</v>
      </c>
    </row>
    <row r="12" spans="1:5" ht="14.4" thickBot="1" x14ac:dyDescent="0.3">
      <c r="A12" s="9">
        <v>2017</v>
      </c>
      <c r="B12" s="23" t="s">
        <v>15</v>
      </c>
      <c r="C12" s="23">
        <v>1902011.6012134552</v>
      </c>
      <c r="D12" s="23">
        <v>1311924910.2118101</v>
      </c>
      <c r="E12" s="23">
        <f t="shared" si="0"/>
        <v>689.75652376400933</v>
      </c>
    </row>
    <row r="13" spans="1:5" ht="14.4" thickBot="1" x14ac:dyDescent="0.3">
      <c r="A13" s="10">
        <v>2018</v>
      </c>
      <c r="B13" s="24" t="s">
        <v>15</v>
      </c>
      <c r="C13" s="24">
        <v>1971891.5174543895</v>
      </c>
      <c r="D13" s="24">
        <v>1394092529.1052699</v>
      </c>
      <c r="E13" s="24">
        <f t="shared" si="0"/>
        <v>706.98236529003975</v>
      </c>
    </row>
    <row r="14" spans="1:5" ht="14.4" thickBot="1" x14ac:dyDescent="0.3">
      <c r="A14" s="9">
        <v>2019</v>
      </c>
      <c r="B14" s="23" t="s">
        <v>15</v>
      </c>
      <c r="C14" s="23">
        <v>2048683.3859605193</v>
      </c>
      <c r="D14" s="23">
        <v>1384217891.0234201</v>
      </c>
      <c r="E14" s="23">
        <f t="shared" si="0"/>
        <v>675.66218406873713</v>
      </c>
    </row>
    <row r="15" spans="1:5" ht="14.4" thickBot="1" x14ac:dyDescent="0.3">
      <c r="A15" s="10">
        <v>2009</v>
      </c>
      <c r="B15" s="24" t="s">
        <v>19</v>
      </c>
      <c r="C15" s="24">
        <v>1450423.6975097656</v>
      </c>
      <c r="D15" s="24">
        <v>698073263.70748901</v>
      </c>
      <c r="E15" s="23">
        <f>D15/C15</f>
        <v>481.28920184220095</v>
      </c>
    </row>
    <row r="16" spans="1:5" ht="14.4" thickBot="1" x14ac:dyDescent="0.3">
      <c r="A16" s="9">
        <v>2010</v>
      </c>
      <c r="B16" s="23" t="s">
        <v>19</v>
      </c>
      <c r="C16" s="23">
        <v>1372944.025390625</v>
      </c>
      <c r="D16" s="23">
        <v>674026787.96872199</v>
      </c>
      <c r="E16" s="24">
        <f>D16/C16</f>
        <v>490.93537355024387</v>
      </c>
    </row>
    <row r="17" spans="1:5" ht="14.4" thickBot="1" x14ac:dyDescent="0.3">
      <c r="A17" s="10">
        <v>2011</v>
      </c>
      <c r="B17" s="24" t="s">
        <v>19</v>
      </c>
      <c r="C17" s="24">
        <v>1416882.6171875</v>
      </c>
      <c r="D17" s="24">
        <v>679328398.525962</v>
      </c>
      <c r="E17" s="23">
        <f t="shared" ref="E17:E25" si="1">D17/C17</f>
        <v>479.45284265991148</v>
      </c>
    </row>
    <row r="18" spans="1:5" ht="14.4" thickBot="1" x14ac:dyDescent="0.3">
      <c r="A18" s="9">
        <v>2012</v>
      </c>
      <c r="B18" s="23" t="s">
        <v>19</v>
      </c>
      <c r="C18" s="23">
        <v>1479108.0546875</v>
      </c>
      <c r="D18" s="23">
        <v>664856694.59514701</v>
      </c>
      <c r="E18" s="24">
        <f t="shared" si="1"/>
        <v>449.49839363535563</v>
      </c>
    </row>
    <row r="19" spans="1:5" ht="14.4" thickBot="1" x14ac:dyDescent="0.3">
      <c r="A19" s="10">
        <v>2013</v>
      </c>
      <c r="B19" s="24" t="s">
        <v>19</v>
      </c>
      <c r="C19" s="24">
        <v>1511466.439453125</v>
      </c>
      <c r="D19" s="24">
        <v>640195401.32391596</v>
      </c>
      <c r="E19" s="23">
        <f t="shared" si="1"/>
        <v>423.55912418111637</v>
      </c>
    </row>
    <row r="20" spans="1:5" ht="14.4" thickBot="1" x14ac:dyDescent="0.3">
      <c r="A20" s="9">
        <v>2014</v>
      </c>
      <c r="B20" s="23" t="s">
        <v>19</v>
      </c>
      <c r="C20" s="23">
        <v>1522011.330078125</v>
      </c>
      <c r="D20" s="23">
        <v>655404838.58415902</v>
      </c>
      <c r="E20" s="24">
        <f t="shared" si="1"/>
        <v>430.61758190099482</v>
      </c>
    </row>
    <row r="21" spans="1:5" ht="14.4" thickBot="1" x14ac:dyDescent="0.3">
      <c r="A21" s="10">
        <v>2015</v>
      </c>
      <c r="B21" s="24" t="s">
        <v>19</v>
      </c>
      <c r="C21" s="24">
        <v>1498088.3671875</v>
      </c>
      <c r="D21" s="24">
        <v>705927462.68893194</v>
      </c>
      <c r="E21" s="23">
        <f t="shared" si="1"/>
        <v>471.2188400569687</v>
      </c>
    </row>
    <row r="22" spans="1:5" ht="14.4" thickBot="1" x14ac:dyDescent="0.3">
      <c r="A22" s="9">
        <v>2016</v>
      </c>
      <c r="B22" s="23" t="s">
        <v>19</v>
      </c>
      <c r="C22" s="23">
        <v>1526251.0416259766</v>
      </c>
      <c r="D22" s="23">
        <v>864222659.26868999</v>
      </c>
      <c r="E22" s="24">
        <f t="shared" si="1"/>
        <v>566.23886614878165</v>
      </c>
    </row>
    <row r="23" spans="1:5" ht="14.4" thickBot="1" x14ac:dyDescent="0.3">
      <c r="A23" s="10">
        <v>2017</v>
      </c>
      <c r="B23" s="24" t="s">
        <v>19</v>
      </c>
      <c r="C23" s="24">
        <v>1591052.8116989136</v>
      </c>
      <c r="D23" s="24">
        <v>1038045047.9548</v>
      </c>
      <c r="E23" s="23">
        <f t="shared" si="1"/>
        <v>652.42651929723422</v>
      </c>
    </row>
    <row r="24" spans="1:5" ht="14.4" thickBot="1" x14ac:dyDescent="0.3">
      <c r="A24" s="9">
        <v>2018</v>
      </c>
      <c r="B24" s="23" t="s">
        <v>19</v>
      </c>
      <c r="C24" s="23">
        <v>1650700.4222717285</v>
      </c>
      <c r="D24" s="23">
        <v>1110476633.4782</v>
      </c>
      <c r="E24" s="24">
        <f t="shared" si="1"/>
        <v>672.73056848797478</v>
      </c>
    </row>
    <row r="25" spans="1:5" ht="14.4" thickBot="1" x14ac:dyDescent="0.3">
      <c r="A25" s="10">
        <v>2019</v>
      </c>
      <c r="B25" s="24" t="s">
        <v>19</v>
      </c>
      <c r="C25" s="24">
        <v>1736577.5673522949</v>
      </c>
      <c r="D25" s="24">
        <v>1118161437.0199299</v>
      </c>
      <c r="E25" s="23">
        <f t="shared" si="1"/>
        <v>643.88798867461787</v>
      </c>
    </row>
    <row r="26" spans="1:5" ht="14.4" thickBot="1" x14ac:dyDescent="0.3">
      <c r="A26" s="9">
        <v>2009</v>
      </c>
      <c r="B26" s="23" t="s">
        <v>115</v>
      </c>
      <c r="C26" s="23">
        <v>358494.99622778594</v>
      </c>
      <c r="D26" s="23">
        <v>204451814.09167701</v>
      </c>
      <c r="E26" s="23">
        <f>D26/C26</f>
        <v>570.30590731528468</v>
      </c>
    </row>
    <row r="27" spans="1:5" ht="14.4" thickBot="1" x14ac:dyDescent="0.3">
      <c r="A27" s="10">
        <v>2010</v>
      </c>
      <c r="B27" s="24" t="s">
        <v>115</v>
      </c>
      <c r="C27" s="24">
        <v>332177.6457092315</v>
      </c>
      <c r="D27" s="24">
        <v>193100256.72474399</v>
      </c>
      <c r="E27" s="24">
        <f>D27/C27</f>
        <v>581.31623009265479</v>
      </c>
    </row>
    <row r="28" spans="1:5" ht="14.4" thickBot="1" x14ac:dyDescent="0.3">
      <c r="A28" s="9">
        <v>2011</v>
      </c>
      <c r="B28" s="23" t="s">
        <v>115</v>
      </c>
      <c r="C28" s="23">
        <v>339906.05048052967</v>
      </c>
      <c r="D28" s="23">
        <v>185648341.63892201</v>
      </c>
      <c r="E28" s="23">
        <f t="shared" ref="E28:E36" si="2">D28/C28</f>
        <v>546.17545458949166</v>
      </c>
    </row>
    <row r="29" spans="1:5" ht="14.4" thickBot="1" x14ac:dyDescent="0.3">
      <c r="A29" s="10">
        <v>2012</v>
      </c>
      <c r="B29" s="24" t="s">
        <v>115</v>
      </c>
      <c r="C29" s="24">
        <v>340735.08831371367</v>
      </c>
      <c r="D29" s="24">
        <v>169569460.862679</v>
      </c>
      <c r="E29" s="24">
        <f t="shared" si="2"/>
        <v>497.65776017337248</v>
      </c>
    </row>
    <row r="30" spans="1:5" ht="14.4" thickBot="1" x14ac:dyDescent="0.3">
      <c r="A30" s="9">
        <v>2013</v>
      </c>
      <c r="B30" s="23" t="s">
        <v>115</v>
      </c>
      <c r="C30" s="23">
        <v>311278.37615408073</v>
      </c>
      <c r="D30" s="23">
        <v>151951737.63255399</v>
      </c>
      <c r="E30" s="23">
        <f t="shared" si="2"/>
        <v>488.15384965044564</v>
      </c>
    </row>
    <row r="31" spans="1:5" ht="14.4" thickBot="1" x14ac:dyDescent="0.3">
      <c r="A31" s="10">
        <v>2014</v>
      </c>
      <c r="B31" s="24" t="s">
        <v>115</v>
      </c>
      <c r="C31" s="24">
        <v>292392.05511379242</v>
      </c>
      <c r="D31" s="24">
        <v>153853541.208877</v>
      </c>
      <c r="E31" s="24">
        <f t="shared" si="2"/>
        <v>526.1891987762823</v>
      </c>
    </row>
    <row r="32" spans="1:5" ht="14.4" thickBot="1" x14ac:dyDescent="0.3">
      <c r="A32" s="9">
        <v>2015</v>
      </c>
      <c r="B32" s="23" t="s">
        <v>115</v>
      </c>
      <c r="C32" s="23">
        <v>280033.89175789058</v>
      </c>
      <c r="D32" s="23">
        <v>174871736.85495499</v>
      </c>
      <c r="E32" s="23">
        <f t="shared" si="2"/>
        <v>624.46633069023005</v>
      </c>
    </row>
    <row r="33" spans="1:5" ht="14.4" thickBot="1" x14ac:dyDescent="0.3">
      <c r="A33" s="10">
        <v>2016</v>
      </c>
      <c r="B33" s="24" t="s">
        <v>115</v>
      </c>
      <c r="C33" s="24">
        <v>288683.21411658823</v>
      </c>
      <c r="D33" s="24">
        <v>225416452.775552</v>
      </c>
      <c r="E33" s="24">
        <f t="shared" si="2"/>
        <v>780.84364366441764</v>
      </c>
    </row>
    <row r="34" spans="1:5" ht="14.4" thickBot="1" x14ac:dyDescent="0.3">
      <c r="A34" s="9">
        <v>2017</v>
      </c>
      <c r="B34" s="23" t="s">
        <v>115</v>
      </c>
      <c r="C34" s="23">
        <v>310958.78951454163</v>
      </c>
      <c r="D34" s="23">
        <v>273879862.25701398</v>
      </c>
      <c r="E34" s="23">
        <f t="shared" si="2"/>
        <v>880.7593529823871</v>
      </c>
    </row>
    <row r="35" spans="1:5" ht="14.4" thickBot="1" x14ac:dyDescent="0.3">
      <c r="A35" s="10">
        <v>2018</v>
      </c>
      <c r="B35" s="24" t="s">
        <v>115</v>
      </c>
      <c r="C35" s="24">
        <v>321191.09518266097</v>
      </c>
      <c r="D35" s="24">
        <v>283615895.627078</v>
      </c>
      <c r="E35" s="24">
        <f t="shared" si="2"/>
        <v>883.01294737261003</v>
      </c>
    </row>
    <row r="36" spans="1:5" ht="14.4" thickBot="1" x14ac:dyDescent="0.3">
      <c r="A36" s="9">
        <v>2019</v>
      </c>
      <c r="B36" s="23" t="s">
        <v>115</v>
      </c>
      <c r="C36" s="23">
        <v>312105.81860822439</v>
      </c>
      <c r="D36" s="23">
        <v>266056454.00350001</v>
      </c>
      <c r="E36" s="23">
        <f t="shared" si="2"/>
        <v>852.45592405142395</v>
      </c>
    </row>
  </sheetData>
  <mergeCells count="1">
    <mergeCell ref="A2:E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47"/>
  <sheetViews>
    <sheetView workbookViewId="0">
      <selection activeCell="I36" sqref="I36"/>
    </sheetView>
  </sheetViews>
  <sheetFormatPr defaultRowHeight="13.8" x14ac:dyDescent="0.25"/>
  <cols>
    <col min="1" max="4" width="25.796875" customWidth="1"/>
  </cols>
  <sheetData>
    <row r="1" spans="1:4" ht="14.4" thickBot="1" x14ac:dyDescent="0.3"/>
    <row r="2" spans="1:4" ht="24.9" customHeight="1" thickBot="1" x14ac:dyDescent="0.3">
      <c r="A2" s="43" t="s">
        <v>153</v>
      </c>
      <c r="B2" s="44"/>
      <c r="C2" s="44"/>
      <c r="D2" s="45"/>
    </row>
    <row r="3" spans="1:4" ht="20.100000000000001" customHeight="1" thickBot="1" x14ac:dyDescent="0.3">
      <c r="A3" s="4" t="s">
        <v>146</v>
      </c>
      <c r="B3" s="4" t="s">
        <v>78</v>
      </c>
      <c r="C3" s="3" t="s">
        <v>104</v>
      </c>
      <c r="D3" s="3" t="s">
        <v>116</v>
      </c>
    </row>
    <row r="4" spans="1:4" ht="14.4" thickBot="1" x14ac:dyDescent="0.3">
      <c r="A4" s="9">
        <v>200903</v>
      </c>
      <c r="B4" s="23">
        <v>455325.08170281898</v>
      </c>
      <c r="C4" s="23">
        <v>227797770.60907701</v>
      </c>
      <c r="D4" s="23">
        <v>500.29699606523275</v>
      </c>
    </row>
    <row r="5" spans="1:4" ht="14.4" thickBot="1" x14ac:dyDescent="0.3">
      <c r="A5" s="10">
        <v>200906</v>
      </c>
      <c r="B5" s="24">
        <v>455747.30516970501</v>
      </c>
      <c r="C5" s="24">
        <v>226680967.118119</v>
      </c>
      <c r="D5" s="24">
        <v>497.38301147762269</v>
      </c>
    </row>
    <row r="6" spans="1:4" ht="14.4" thickBot="1" x14ac:dyDescent="0.3">
      <c r="A6" s="9">
        <v>200909</v>
      </c>
      <c r="B6" s="23">
        <v>452539.27487731399</v>
      </c>
      <c r="C6" s="23">
        <v>224151972.131385</v>
      </c>
      <c r="D6" s="23">
        <v>495.32048282915088</v>
      </c>
    </row>
    <row r="7" spans="1:4" ht="14.4" thickBot="1" x14ac:dyDescent="0.3">
      <c r="A7" s="10">
        <v>200912</v>
      </c>
      <c r="B7" s="24">
        <v>445307.04450259299</v>
      </c>
      <c r="C7" s="24">
        <v>223894367.94058499</v>
      </c>
      <c r="D7" s="24">
        <v>502.78649463242721</v>
      </c>
    </row>
    <row r="8" spans="1:4" ht="14.4" thickBot="1" x14ac:dyDescent="0.3">
      <c r="A8" s="9">
        <v>201003</v>
      </c>
      <c r="B8" s="23">
        <v>430668.85378091899</v>
      </c>
      <c r="C8" s="23">
        <v>216152250.05981499</v>
      </c>
      <c r="D8" s="23">
        <v>501.89896056372703</v>
      </c>
    </row>
    <row r="9" spans="1:4" ht="14.4" thickBot="1" x14ac:dyDescent="0.3">
      <c r="A9" s="10">
        <v>201006</v>
      </c>
      <c r="B9" s="24">
        <v>425166.49484854698</v>
      </c>
      <c r="C9" s="24">
        <v>215614870.77206901</v>
      </c>
      <c r="D9" s="24">
        <v>507.13043803904503</v>
      </c>
    </row>
    <row r="10" spans="1:4" ht="14.4" thickBot="1" x14ac:dyDescent="0.3">
      <c r="A10" s="9">
        <v>201009</v>
      </c>
      <c r="B10" s="23">
        <v>421862.51956913702</v>
      </c>
      <c r="C10" s="23">
        <v>217880855.764907</v>
      </c>
      <c r="D10" s="23">
        <v>516.47360374047059</v>
      </c>
    </row>
    <row r="11" spans="1:4" ht="14.4" thickBot="1" x14ac:dyDescent="0.3">
      <c r="A11" s="10">
        <v>201012</v>
      </c>
      <c r="B11" s="24">
        <v>427423.803690742</v>
      </c>
      <c r="C11" s="24">
        <v>217479068.09667599</v>
      </c>
      <c r="D11" s="24">
        <v>508.81365571775848</v>
      </c>
    </row>
    <row r="12" spans="1:4" ht="14.4" thickBot="1" x14ac:dyDescent="0.3">
      <c r="A12" s="9">
        <v>201103</v>
      </c>
      <c r="B12" s="23">
        <v>422631.29529519001</v>
      </c>
      <c r="C12" s="23">
        <v>214013431.39648399</v>
      </c>
      <c r="D12" s="23">
        <v>506.38330331643965</v>
      </c>
    </row>
    <row r="13" spans="1:4" ht="14.4" thickBot="1" x14ac:dyDescent="0.3">
      <c r="A13" s="10">
        <v>201106</v>
      </c>
      <c r="B13" s="24">
        <v>435124.21257884701</v>
      </c>
      <c r="C13" s="24">
        <v>215655912.16297701</v>
      </c>
      <c r="D13" s="24">
        <v>495.61919545881148</v>
      </c>
    </row>
    <row r="14" spans="1:4" ht="14.4" thickBot="1" x14ac:dyDescent="0.3">
      <c r="A14" s="9">
        <v>201109</v>
      </c>
      <c r="B14" s="23">
        <v>446277.978815476</v>
      </c>
      <c r="C14" s="23">
        <v>217620916.87768701</v>
      </c>
      <c r="D14" s="23">
        <v>487.63534659564152</v>
      </c>
    </row>
    <row r="15" spans="1:4" ht="14.4" thickBot="1" x14ac:dyDescent="0.3">
      <c r="A15" s="10">
        <v>201112</v>
      </c>
      <c r="B15" s="24">
        <v>452755.17673481797</v>
      </c>
      <c r="C15" s="24">
        <v>217686479.727736</v>
      </c>
      <c r="D15" s="24">
        <v>480.80395523613544</v>
      </c>
    </row>
    <row r="16" spans="1:4" ht="14.4" thickBot="1" x14ac:dyDescent="0.3">
      <c r="A16" s="9">
        <v>201203</v>
      </c>
      <c r="B16" s="23">
        <v>450694.35226696299</v>
      </c>
      <c r="C16" s="23">
        <v>211891221.380088</v>
      </c>
      <c r="D16" s="23">
        <v>470.14394636695374</v>
      </c>
    </row>
    <row r="17" spans="1:4" ht="14.4" thickBot="1" x14ac:dyDescent="0.3">
      <c r="A17" s="10">
        <v>201206</v>
      </c>
      <c r="B17" s="24">
        <v>451825.631927201</v>
      </c>
      <c r="C17" s="24">
        <v>209334917.11410901</v>
      </c>
      <c r="D17" s="24">
        <v>463.30907837437042</v>
      </c>
    </row>
    <row r="18" spans="1:4" ht="14.4" thickBot="1" x14ac:dyDescent="0.3">
      <c r="A18" s="9">
        <v>201209</v>
      </c>
      <c r="B18" s="23">
        <v>458199.33601847902</v>
      </c>
      <c r="C18" s="23">
        <v>208404316.01878199</v>
      </c>
      <c r="D18" s="23">
        <v>454.83329991202152</v>
      </c>
    </row>
    <row r="19" spans="1:4" ht="14.4" thickBot="1" x14ac:dyDescent="0.3">
      <c r="A19" s="10">
        <v>201212</v>
      </c>
      <c r="B19" s="24">
        <v>459123.82597014098</v>
      </c>
      <c r="C19" s="24">
        <v>204795700.94484699</v>
      </c>
      <c r="D19" s="24">
        <v>446.05766322866856</v>
      </c>
    </row>
    <row r="20" spans="1:4" ht="14.4" thickBot="1" x14ac:dyDescent="0.3">
      <c r="A20" s="9">
        <v>201303</v>
      </c>
      <c r="B20" s="23">
        <v>450336.67543568701</v>
      </c>
      <c r="C20" s="23">
        <v>199297003.87075201</v>
      </c>
      <c r="D20" s="23">
        <v>442.55112839285903</v>
      </c>
    </row>
    <row r="21" spans="1:4" ht="14.4" thickBot="1" x14ac:dyDescent="0.3">
      <c r="A21" s="10">
        <v>201306</v>
      </c>
      <c r="B21" s="24">
        <v>454765.53678143298</v>
      </c>
      <c r="C21" s="24">
        <v>197169745.66242301</v>
      </c>
      <c r="D21" s="24">
        <v>433.56351727502539</v>
      </c>
    </row>
    <row r="22" spans="1:4" ht="14.4" thickBot="1" x14ac:dyDescent="0.3">
      <c r="A22" s="9">
        <v>201309</v>
      </c>
      <c r="B22" s="23">
        <v>458932.67178252101</v>
      </c>
      <c r="C22" s="23">
        <v>198059568.835365</v>
      </c>
      <c r="D22" s="23">
        <v>431.56563263646103</v>
      </c>
    </row>
    <row r="23" spans="1:4" ht="14.4" thickBot="1" x14ac:dyDescent="0.3">
      <c r="A23" s="10">
        <v>201312</v>
      </c>
      <c r="B23" s="24">
        <v>458709.93321701599</v>
      </c>
      <c r="C23" s="24">
        <v>197620820.58792999</v>
      </c>
      <c r="D23" s="24">
        <v>430.81870759148234</v>
      </c>
    </row>
    <row r="24" spans="1:4" ht="14.4" thickBot="1" x14ac:dyDescent="0.3">
      <c r="A24" s="9">
        <v>201403</v>
      </c>
      <c r="B24" s="23">
        <v>450838.203580042</v>
      </c>
      <c r="C24" s="23">
        <v>194796372.95842099</v>
      </c>
      <c r="D24" s="23">
        <v>432.07601177444752</v>
      </c>
    </row>
    <row r="25" spans="1:4" ht="14.4" thickBot="1" x14ac:dyDescent="0.3">
      <c r="A25" s="10">
        <v>201406</v>
      </c>
      <c r="B25" s="24">
        <v>454639.14977121202</v>
      </c>
      <c r="C25" s="24">
        <v>199654944.10020199</v>
      </c>
      <c r="D25" s="24">
        <v>439.1503551787705</v>
      </c>
    </row>
    <row r="26" spans="1:4" ht="14.4" thickBot="1" x14ac:dyDescent="0.3">
      <c r="A26" s="9">
        <v>201409</v>
      </c>
      <c r="B26" s="23">
        <v>456600.57912782399</v>
      </c>
      <c r="C26" s="23">
        <v>206265259.89661899</v>
      </c>
      <c r="D26" s="23">
        <v>451.74112632668306</v>
      </c>
    </row>
    <row r="27" spans="1:4" ht="14.4" thickBot="1" x14ac:dyDescent="0.3">
      <c r="A27" s="10">
        <v>201412</v>
      </c>
      <c r="B27" s="24">
        <v>452325.44498678599</v>
      </c>
      <c r="C27" s="24">
        <v>208541802.83779401</v>
      </c>
      <c r="D27" s="24">
        <v>461.04371343488367</v>
      </c>
    </row>
    <row r="28" spans="1:4" ht="14.4" thickBot="1" x14ac:dyDescent="0.3">
      <c r="A28" s="9">
        <v>201503</v>
      </c>
      <c r="B28" s="23">
        <v>445760.31321936398</v>
      </c>
      <c r="C28" s="23">
        <v>208018597.09725299</v>
      </c>
      <c r="D28" s="23">
        <v>466.66020039986051</v>
      </c>
    </row>
    <row r="29" spans="1:4" ht="14.4" thickBot="1" x14ac:dyDescent="0.3">
      <c r="A29" s="10">
        <v>201506</v>
      </c>
      <c r="B29" s="24">
        <v>443455.26749573299</v>
      </c>
      <c r="C29" s="24">
        <v>214706525.482779</v>
      </c>
      <c r="D29" s="24">
        <v>484.16726831381015</v>
      </c>
    </row>
    <row r="30" spans="1:4" ht="14.4" thickBot="1" x14ac:dyDescent="0.3">
      <c r="A30" s="9">
        <v>201509</v>
      </c>
      <c r="B30" s="23">
        <v>446293.26599492301</v>
      </c>
      <c r="C30" s="23">
        <v>224196938.03555</v>
      </c>
      <c r="D30" s="23">
        <v>502.35339656256531</v>
      </c>
    </row>
    <row r="31" spans="1:4" ht="14.4" thickBot="1" x14ac:dyDescent="0.3">
      <c r="A31" s="10">
        <v>201512</v>
      </c>
      <c r="B31" s="24">
        <v>442613.40773565602</v>
      </c>
      <c r="C31" s="24">
        <v>233877138.92830399</v>
      </c>
      <c r="D31" s="24">
        <v>528.40048412628175</v>
      </c>
    </row>
    <row r="32" spans="1:4" ht="14.4" thickBot="1" x14ac:dyDescent="0.3">
      <c r="A32" s="9">
        <v>201603</v>
      </c>
      <c r="B32" s="23">
        <v>441472.03774856997</v>
      </c>
      <c r="C32" s="23">
        <v>243430512.68846199</v>
      </c>
      <c r="D32" s="23">
        <v>551.40641280456839</v>
      </c>
    </row>
    <row r="33" spans="1:4" ht="14.4" thickBot="1" x14ac:dyDescent="0.3">
      <c r="A33" s="10">
        <v>201606</v>
      </c>
      <c r="B33" s="24">
        <v>443411.64015317702</v>
      </c>
      <c r="C33" s="24">
        <v>259229682.78945401</v>
      </c>
      <c r="D33" s="24">
        <v>584.62534429611014</v>
      </c>
    </row>
    <row r="34" spans="1:4" ht="14.4" thickBot="1" x14ac:dyDescent="0.3">
      <c r="A34" s="9">
        <v>201609</v>
      </c>
      <c r="B34" s="23">
        <v>458663.28492038301</v>
      </c>
      <c r="C34" s="23">
        <v>282908544.34802002</v>
      </c>
      <c r="D34" s="23">
        <v>616.81096710657505</v>
      </c>
    </row>
    <row r="35" spans="1:4" ht="14.4" thickBot="1" x14ac:dyDescent="0.3">
      <c r="A35" s="10">
        <v>201612</v>
      </c>
      <c r="B35" s="24">
        <v>471387.287429663</v>
      </c>
      <c r="C35" s="24">
        <v>304070372.21830702</v>
      </c>
      <c r="D35" s="24">
        <v>645.05424801825654</v>
      </c>
    </row>
    <row r="36" spans="1:4" ht="14.4" thickBot="1" x14ac:dyDescent="0.3">
      <c r="A36" s="9">
        <v>201703</v>
      </c>
      <c r="B36" s="23">
        <v>469031.071400485</v>
      </c>
      <c r="C36" s="23">
        <v>310348838.16622001</v>
      </c>
      <c r="D36" s="23">
        <v>661.68076507073624</v>
      </c>
    </row>
    <row r="37" spans="1:4" ht="14.4" thickBot="1" x14ac:dyDescent="0.3">
      <c r="A37" s="10">
        <v>201706</v>
      </c>
      <c r="B37" s="24">
        <v>475151.441521934</v>
      </c>
      <c r="C37" s="24">
        <v>325255846.876279</v>
      </c>
      <c r="D37" s="24">
        <v>684.53090626110304</v>
      </c>
    </row>
    <row r="38" spans="1:4" ht="14.4" thickBot="1" x14ac:dyDescent="0.3">
      <c r="A38" s="9">
        <v>201709</v>
      </c>
      <c r="B38" s="23">
        <v>478336.51998493198</v>
      </c>
      <c r="C38" s="23">
        <v>335456901.12296301</v>
      </c>
      <c r="D38" s="23">
        <v>701.29895399483655</v>
      </c>
    </row>
    <row r="39" spans="1:4" ht="14.4" thickBot="1" x14ac:dyDescent="0.3">
      <c r="A39" s="10">
        <v>201712</v>
      </c>
      <c r="B39" s="24">
        <v>479492.56584857899</v>
      </c>
      <c r="C39" s="24">
        <v>340863324.04634702</v>
      </c>
      <c r="D39" s="24">
        <v>710.88343871005861</v>
      </c>
    </row>
    <row r="40" spans="1:4" ht="14.4" thickBot="1" x14ac:dyDescent="0.3">
      <c r="A40" s="9">
        <v>201803</v>
      </c>
      <c r="B40" s="23">
        <v>477035.78738302301</v>
      </c>
      <c r="C40" s="23">
        <v>339056704.98777902</v>
      </c>
      <c r="D40" s="23">
        <v>710.75737702576725</v>
      </c>
    </row>
    <row r="41" spans="1:4" ht="14.4" thickBot="1" x14ac:dyDescent="0.3">
      <c r="A41" s="10">
        <v>201806</v>
      </c>
      <c r="B41" s="24">
        <v>486237.609876309</v>
      </c>
      <c r="C41" s="24">
        <v>347102270.11497498</v>
      </c>
      <c r="D41" s="24">
        <v>713.85319248190649</v>
      </c>
    </row>
    <row r="42" spans="1:4" ht="14.4" thickBot="1" x14ac:dyDescent="0.3">
      <c r="A42" s="9">
        <v>201809</v>
      </c>
      <c r="B42" s="23">
        <v>499951.71167555498</v>
      </c>
      <c r="C42" s="23">
        <v>354303133.11661702</v>
      </c>
      <c r="D42" s="23">
        <v>708.67470766165309</v>
      </c>
    </row>
    <row r="43" spans="1:4" ht="14.4" thickBot="1" x14ac:dyDescent="0.3">
      <c r="A43" s="10">
        <v>201812</v>
      </c>
      <c r="B43" s="24">
        <v>508666.41028026701</v>
      </c>
      <c r="C43" s="24">
        <v>353630420.885903</v>
      </c>
      <c r="D43" s="24">
        <v>695.2108763994429</v>
      </c>
    </row>
    <row r="44" spans="1:4" ht="14.4" thickBot="1" x14ac:dyDescent="0.3">
      <c r="A44" s="9">
        <v>201903</v>
      </c>
      <c r="B44" s="23">
        <v>500962.57461226999</v>
      </c>
      <c r="C44" s="23">
        <v>346578036.02492303</v>
      </c>
      <c r="D44" s="23">
        <v>691.82420721381038</v>
      </c>
    </row>
    <row r="45" spans="1:4" ht="14.4" thickBot="1" x14ac:dyDescent="0.3">
      <c r="A45" s="10">
        <v>201906</v>
      </c>
      <c r="B45" s="24">
        <v>502988.93186609203</v>
      </c>
      <c r="C45" s="24">
        <v>346453567.64056098</v>
      </c>
      <c r="D45" s="24">
        <v>688.78964464529292</v>
      </c>
    </row>
    <row r="46" spans="1:4" ht="14.4" thickBot="1" x14ac:dyDescent="0.3">
      <c r="A46" s="9">
        <v>201909</v>
      </c>
      <c r="B46" s="23">
        <v>520810.00932695402</v>
      </c>
      <c r="C46" s="23">
        <v>349123587.12304199</v>
      </c>
      <c r="D46" s="23">
        <v>670.34730683117357</v>
      </c>
    </row>
    <row r="47" spans="1:4" ht="14.4" thickBot="1" x14ac:dyDescent="0.3">
      <c r="A47" s="10">
        <v>201912</v>
      </c>
      <c r="B47" s="24">
        <v>523921.86592668301</v>
      </c>
      <c r="C47" s="24">
        <v>342062700.23489898</v>
      </c>
      <c r="D47" s="24">
        <v>652.88876544573691</v>
      </c>
    </row>
  </sheetData>
  <mergeCells count="1">
    <mergeCell ref="A2:D2"/>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7"/>
  <sheetViews>
    <sheetView workbookViewId="0">
      <selection activeCell="A2" sqref="A2:F2"/>
    </sheetView>
  </sheetViews>
  <sheetFormatPr defaultRowHeight="13.8" x14ac:dyDescent="0.25"/>
  <cols>
    <col min="1" max="6" width="25.796875" customWidth="1"/>
    <col min="8" max="8" width="11" bestFit="1" customWidth="1"/>
    <col min="9" max="9" width="14.09765625" customWidth="1"/>
    <col min="10" max="12" width="11" bestFit="1" customWidth="1"/>
  </cols>
  <sheetData>
    <row r="1" spans="1:12" ht="14.4" thickBot="1" x14ac:dyDescent="0.3"/>
    <row r="2" spans="1:12" ht="24.9" customHeight="1" thickBot="1" x14ac:dyDescent="0.3">
      <c r="A2" s="43" t="s">
        <v>174</v>
      </c>
      <c r="B2" s="44"/>
      <c r="C2" s="44"/>
      <c r="D2" s="44"/>
      <c r="E2" s="44"/>
      <c r="F2" s="45"/>
    </row>
    <row r="3" spans="1:12" ht="15" customHeight="1" thickBot="1" x14ac:dyDescent="0.3"/>
    <row r="4" spans="1:12" ht="20.100000000000001" customHeight="1" thickBot="1" x14ac:dyDescent="0.3">
      <c r="B4" s="48" t="s">
        <v>120</v>
      </c>
      <c r="C4" s="50"/>
      <c r="D4" s="50"/>
      <c r="E4" s="50"/>
      <c r="F4" s="49"/>
    </row>
    <row r="5" spans="1:12" ht="20.100000000000001" customHeight="1" thickBot="1" x14ac:dyDescent="0.3">
      <c r="A5" s="3" t="s">
        <v>80</v>
      </c>
      <c r="B5" s="4" t="s">
        <v>4</v>
      </c>
      <c r="C5" s="3" t="s">
        <v>5</v>
      </c>
      <c r="D5" s="4" t="s">
        <v>6</v>
      </c>
      <c r="E5" s="3" t="s">
        <v>7</v>
      </c>
      <c r="F5" s="3">
        <v>2019</v>
      </c>
    </row>
    <row r="6" spans="1:12" ht="15" customHeight="1" thickBot="1" x14ac:dyDescent="0.3">
      <c r="A6" s="1" t="s">
        <v>1</v>
      </c>
      <c r="B6" s="25">
        <v>269290575.89688599</v>
      </c>
      <c r="C6" s="25">
        <v>258205300.540378</v>
      </c>
      <c r="D6" s="25">
        <v>240130920.16369599</v>
      </c>
      <c r="E6" s="25">
        <v>260359447.772012</v>
      </c>
      <c r="F6" s="25">
        <v>297171455.85886502</v>
      </c>
      <c r="H6" s="8"/>
    </row>
    <row r="7" spans="1:12" ht="15" customHeight="1" thickBot="1" x14ac:dyDescent="0.3">
      <c r="A7" s="2" t="s">
        <v>3</v>
      </c>
      <c r="B7" s="26">
        <v>279662253.79469901</v>
      </c>
      <c r="C7" s="26">
        <v>276393908.214935</v>
      </c>
      <c r="D7" s="26">
        <v>341587414.28430998</v>
      </c>
      <c r="E7" s="26">
        <v>321932589.62622797</v>
      </c>
      <c r="F7" s="26">
        <v>334382742.01841301</v>
      </c>
      <c r="H7" s="8"/>
    </row>
    <row r="8" spans="1:12" ht="15" customHeight="1" thickBot="1" x14ac:dyDescent="0.3">
      <c r="A8" s="1" t="s">
        <v>2</v>
      </c>
      <c r="B8" s="25">
        <v>57022062.702637799</v>
      </c>
      <c r="C8" s="25">
        <v>59857543.822429799</v>
      </c>
      <c r="D8" s="25">
        <v>56298027.905391097</v>
      </c>
      <c r="E8" s="25">
        <v>48484111.171267197</v>
      </c>
      <c r="F8" s="25">
        <v>48870138.058168396</v>
      </c>
      <c r="H8" s="40"/>
      <c r="I8" s="40"/>
      <c r="J8" s="40"/>
      <c r="K8" s="40"/>
      <c r="L8" s="40"/>
    </row>
    <row r="9" spans="1:12" ht="15" customHeight="1" x14ac:dyDescent="0.25"/>
    <row r="10" spans="1:12" ht="15" customHeight="1" thickBot="1" x14ac:dyDescent="0.3"/>
    <row r="11" spans="1:12" ht="20.100000000000001" customHeight="1" thickBot="1" x14ac:dyDescent="0.3">
      <c r="B11" s="48" t="s">
        <v>120</v>
      </c>
      <c r="C11" s="50"/>
      <c r="D11" s="50"/>
      <c r="E11" s="50"/>
      <c r="F11" s="49"/>
    </row>
    <row r="12" spans="1:12" ht="20.100000000000001" customHeight="1" thickBot="1" x14ac:dyDescent="0.3">
      <c r="A12" s="3" t="s">
        <v>102</v>
      </c>
      <c r="B12" s="4" t="s">
        <v>4</v>
      </c>
      <c r="C12" s="3" t="s">
        <v>5</v>
      </c>
      <c r="D12" s="4" t="s">
        <v>6</v>
      </c>
      <c r="E12" s="3" t="s">
        <v>7</v>
      </c>
      <c r="F12" s="3">
        <v>2019</v>
      </c>
    </row>
    <row r="13" spans="1:12" ht="15" customHeight="1" thickBot="1" x14ac:dyDescent="0.3">
      <c r="A13" s="1" t="s">
        <v>117</v>
      </c>
      <c r="B13" s="25">
        <v>179591734.44855401</v>
      </c>
      <c r="C13" s="25">
        <v>163127029.506446</v>
      </c>
      <c r="D13" s="25">
        <v>145605610.64934701</v>
      </c>
      <c r="E13" s="25">
        <v>165944226.40986499</v>
      </c>
      <c r="F13" s="25">
        <v>184446694.37220001</v>
      </c>
    </row>
    <row r="14" spans="1:12" ht="15" customHeight="1" thickBot="1" x14ac:dyDescent="0.3">
      <c r="A14" s="2" t="s">
        <v>67</v>
      </c>
      <c r="B14" s="26">
        <v>426383157.945669</v>
      </c>
      <c r="C14" s="26">
        <v>431329723.07129598</v>
      </c>
      <c r="D14" s="26">
        <v>492410751.70405</v>
      </c>
      <c r="E14" s="26">
        <v>464831922.15964299</v>
      </c>
      <c r="F14" s="26">
        <v>495977641.56324703</v>
      </c>
    </row>
    <row r="15" spans="1:12" ht="15" customHeight="1" x14ac:dyDescent="0.25"/>
    <row r="16" spans="1:12" ht="15" customHeight="1" thickBot="1" x14ac:dyDescent="0.3"/>
    <row r="17" spans="1:12" ht="20.100000000000001" customHeight="1" thickBot="1" x14ac:dyDescent="0.3">
      <c r="B17" s="48" t="s">
        <v>121</v>
      </c>
      <c r="C17" s="50"/>
      <c r="D17" s="50"/>
      <c r="E17" s="50"/>
      <c r="F17" s="49"/>
    </row>
    <row r="18" spans="1:12" ht="20.100000000000001" customHeight="1" thickBot="1" x14ac:dyDescent="0.3">
      <c r="A18" s="3" t="s">
        <v>80</v>
      </c>
      <c r="B18" s="4" t="s">
        <v>4</v>
      </c>
      <c r="C18" s="3" t="s">
        <v>5</v>
      </c>
      <c r="D18" s="4" t="s">
        <v>6</v>
      </c>
      <c r="E18" s="3" t="s">
        <v>7</v>
      </c>
      <c r="F18" s="3">
        <v>2019</v>
      </c>
    </row>
    <row r="19" spans="1:12" ht="15" customHeight="1" thickBot="1" x14ac:dyDescent="0.3">
      <c r="A19" s="1" t="s">
        <v>1</v>
      </c>
      <c r="B19" s="25">
        <v>131242</v>
      </c>
      <c r="C19" s="25">
        <v>121045</v>
      </c>
      <c r="D19" s="25">
        <v>107414</v>
      </c>
      <c r="E19" s="25">
        <v>115876</v>
      </c>
      <c r="F19" s="25">
        <v>117327</v>
      </c>
    </row>
    <row r="20" spans="1:12" ht="15" customHeight="1" thickBot="1" x14ac:dyDescent="0.3">
      <c r="A20" s="2" t="s">
        <v>2</v>
      </c>
      <c r="B20" s="26">
        <v>5116</v>
      </c>
      <c r="C20" s="26">
        <v>4969</v>
      </c>
      <c r="D20" s="26">
        <v>5241</v>
      </c>
      <c r="E20" s="26">
        <v>5240</v>
      </c>
      <c r="F20" s="26">
        <v>5164</v>
      </c>
    </row>
    <row r="21" spans="1:12" ht="15" customHeight="1" thickBot="1" x14ac:dyDescent="0.3">
      <c r="A21" s="1" t="s">
        <v>3</v>
      </c>
      <c r="B21" s="25">
        <v>2653</v>
      </c>
      <c r="C21" s="25">
        <v>2650</v>
      </c>
      <c r="D21" s="25">
        <v>2432</v>
      </c>
      <c r="E21" s="25">
        <v>2181</v>
      </c>
      <c r="F21" s="25">
        <v>2195</v>
      </c>
      <c r="H21" s="40"/>
      <c r="I21" s="40"/>
      <c r="J21" s="40"/>
      <c r="K21" s="40"/>
      <c r="L21" s="40"/>
    </row>
    <row r="22" spans="1:12" ht="15" customHeight="1" x14ac:dyDescent="0.25"/>
    <row r="23" spans="1:12" ht="15" customHeight="1" thickBot="1" x14ac:dyDescent="0.3"/>
    <row r="24" spans="1:12" ht="20.100000000000001" customHeight="1" thickBot="1" x14ac:dyDescent="0.3">
      <c r="B24" s="48" t="s">
        <v>121</v>
      </c>
      <c r="C24" s="50"/>
      <c r="D24" s="50"/>
      <c r="E24" s="50"/>
      <c r="F24" s="49"/>
    </row>
    <row r="25" spans="1:12" ht="20.100000000000001" customHeight="1" thickBot="1" x14ac:dyDescent="0.3">
      <c r="A25" s="3" t="s">
        <v>102</v>
      </c>
      <c r="B25" s="4" t="s">
        <v>4</v>
      </c>
      <c r="C25" s="3" t="s">
        <v>5</v>
      </c>
      <c r="D25" s="4" t="s">
        <v>6</v>
      </c>
      <c r="E25" s="3" t="s">
        <v>7</v>
      </c>
      <c r="F25" s="3">
        <v>2019</v>
      </c>
    </row>
    <row r="26" spans="1:12" ht="15" customHeight="1" thickBot="1" x14ac:dyDescent="0.3">
      <c r="A26" s="1" t="s">
        <v>117</v>
      </c>
      <c r="B26" s="25">
        <v>125697</v>
      </c>
      <c r="C26" s="25">
        <v>115619</v>
      </c>
      <c r="D26" s="25">
        <v>102443</v>
      </c>
      <c r="E26" s="25">
        <v>110753</v>
      </c>
      <c r="F26" s="25">
        <v>111083</v>
      </c>
    </row>
    <row r="27" spans="1:12" ht="15" customHeight="1" thickBot="1" x14ac:dyDescent="0.3">
      <c r="A27" s="2" t="s">
        <v>118</v>
      </c>
      <c r="B27" s="26">
        <v>13314</v>
      </c>
      <c r="C27" s="26">
        <v>13045</v>
      </c>
      <c r="D27" s="26">
        <v>12644</v>
      </c>
      <c r="E27" s="26">
        <v>12544</v>
      </c>
      <c r="F27" s="26">
        <v>13603</v>
      </c>
    </row>
    <row r="28" spans="1:12" ht="15" customHeight="1" x14ac:dyDescent="0.25"/>
    <row r="29" spans="1:12" ht="15" customHeight="1" thickBot="1" x14ac:dyDescent="0.3"/>
    <row r="30" spans="1:12" ht="20.100000000000001" customHeight="1" thickBot="1" x14ac:dyDescent="0.3">
      <c r="B30" s="48" t="s">
        <v>119</v>
      </c>
      <c r="C30" s="50"/>
      <c r="D30" s="50"/>
      <c r="E30" s="50"/>
      <c r="F30" s="49"/>
    </row>
    <row r="31" spans="1:12" ht="20.100000000000001" customHeight="1" thickBot="1" x14ac:dyDescent="0.3">
      <c r="A31" s="3" t="s">
        <v>80</v>
      </c>
      <c r="B31" s="4" t="s">
        <v>4</v>
      </c>
      <c r="C31" s="3" t="s">
        <v>5</v>
      </c>
      <c r="D31" s="4" t="s">
        <v>6</v>
      </c>
      <c r="E31" s="3" t="s">
        <v>7</v>
      </c>
      <c r="F31" s="3">
        <v>2019</v>
      </c>
    </row>
    <row r="32" spans="1:12" ht="15" customHeight="1" thickBot="1" x14ac:dyDescent="0.3">
      <c r="A32" s="1" t="s">
        <v>1</v>
      </c>
      <c r="B32" s="25">
        <v>124511</v>
      </c>
      <c r="C32" s="25">
        <v>114504</v>
      </c>
      <c r="D32" s="25">
        <v>101367</v>
      </c>
      <c r="E32" s="25">
        <v>109637</v>
      </c>
      <c r="F32" s="25">
        <v>110186</v>
      </c>
    </row>
    <row r="33" spans="1:6" ht="15" customHeight="1" thickBot="1" x14ac:dyDescent="0.3">
      <c r="A33" s="2" t="s">
        <v>2</v>
      </c>
      <c r="B33" s="26">
        <v>918</v>
      </c>
      <c r="C33" s="26">
        <v>853</v>
      </c>
      <c r="D33" s="26">
        <v>814</v>
      </c>
      <c r="E33" s="26">
        <v>820</v>
      </c>
      <c r="F33" s="26">
        <v>642</v>
      </c>
    </row>
    <row r="34" spans="1:6" ht="15" customHeight="1" thickBot="1" x14ac:dyDescent="0.3">
      <c r="A34" s="1" t="s">
        <v>3</v>
      </c>
      <c r="B34" s="25">
        <v>268</v>
      </c>
      <c r="C34" s="25">
        <v>262</v>
      </c>
      <c r="D34" s="25">
        <v>262</v>
      </c>
      <c r="E34" s="25">
        <v>296</v>
      </c>
      <c r="F34" s="25">
        <v>255</v>
      </c>
    </row>
    <row r="37" spans="1:6" x14ac:dyDescent="0.25">
      <c r="A37" s="20"/>
    </row>
  </sheetData>
  <mergeCells count="6">
    <mergeCell ref="B30:F30"/>
    <mergeCell ref="B11:F11"/>
    <mergeCell ref="A2:F2"/>
    <mergeCell ref="B17:F17"/>
    <mergeCell ref="B4:F4"/>
    <mergeCell ref="B24:F24"/>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42522A09-8054-4A1E-B301-47640D7B425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Background Info</vt:lpstr>
      <vt:lpstr>Figure1</vt:lpstr>
      <vt:lpstr>Figure2</vt:lpstr>
      <vt:lpstr>Figure3</vt:lpstr>
      <vt:lpstr>Figure4</vt:lpstr>
      <vt:lpstr>Figure5</vt:lpstr>
      <vt:lpstr>Figure6</vt:lpstr>
      <vt:lpstr>Figure8</vt:lpstr>
      <vt:lpstr>Table4</vt:lpstr>
      <vt:lpstr>Figure12</vt:lpstr>
      <vt:lpstr>Figure13</vt:lpstr>
      <vt:lpstr>Figure14</vt:lpstr>
      <vt:lpstr>Figure15</vt:lpstr>
      <vt:lpstr>Figure16</vt:lpstr>
      <vt:lpstr>Figure17</vt:lpstr>
      <vt:lpstr>Table8</vt:lpstr>
      <vt:lpstr>Table9</vt:lpstr>
      <vt:lpstr>Table10</vt:lpstr>
      <vt:lpstr>Table11</vt:lpstr>
      <vt:lpstr>Table12</vt:lpstr>
      <vt:lpstr>Figure18</vt:lpstr>
      <vt:lpstr>Table13</vt:lpstr>
      <vt:lpstr>Figure19 and 20</vt:lpstr>
      <vt:lpstr>Figure21</vt:lpstr>
      <vt:lpstr>Figure22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Private Motor Insurance Report 2</dc:title>
  <dc:creator>Central Bank of Ireland</dc:creator>
  <cp:keywords>Public</cp:keywords>
  <cp:lastModifiedBy>O'Keeffe, Megan</cp:lastModifiedBy>
  <dcterms:created xsi:type="dcterms:W3CDTF">2020-01-08T17:17:05Z</dcterms:created>
  <dcterms:modified xsi:type="dcterms:W3CDTF">2020-11-02T18:34:46Z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d816ee82-01e2-4d27-bd35-02639cd6c8a5</vt:lpwstr>
  </property>
  <property fmtid="{D5CDD505-2E9C-101B-9397-08002B2CF9AE}" pid="3" name="bjSaver">
    <vt:lpwstr>Lf3nRhR8rpU3DYe9p1UvkLcJ/bXBPqjG</vt:lpwstr>
  </property>
  <property fmtid="{D5CDD505-2E9C-101B-9397-08002B2CF9AE}" pid="4" name="bjDocumentSecurityLabel">
    <vt:lpwstr>Public</vt:lpwstr>
  </property>
  <property fmtid="{D5CDD505-2E9C-101B-9397-08002B2CF9AE}" pid="5" name="_AdHocReviewCycleID">
    <vt:i4>-628763190</vt:i4>
  </property>
  <property fmtid="{D5CDD505-2E9C-101B-9397-08002B2CF9AE}" pid="6" name="_NewReviewCycle">
    <vt:lpwstr/>
  </property>
  <property fmtid="{D5CDD505-2E9C-101B-9397-08002B2CF9AE}" pid="7" name="_EmailSubject">
    <vt:lpwstr>NCID private motor files </vt:lpwstr>
  </property>
  <property fmtid="{D5CDD505-2E9C-101B-9397-08002B2CF9AE}" pid="8" name="_AuthorEmail">
    <vt:lpwstr>allan.steel@centralbank.ie</vt:lpwstr>
  </property>
  <property fmtid="{D5CDD505-2E9C-101B-9397-08002B2CF9AE}" pid="9" name="_AuthorEmailDisplayName">
    <vt:lpwstr>Steel, Allan</vt:lpwstr>
  </property>
  <property fmtid="{D5CDD505-2E9C-101B-9397-08002B2CF9AE}" pid="10" name="bjLeftHeaderLabel-first">
    <vt:lpwstr>&amp;"Times New Roman,Regular"&amp;12&amp;K000000 </vt:lpwstr>
  </property>
  <property fmtid="{D5CDD505-2E9C-101B-9397-08002B2CF9AE}" pid="11" name="bjLeftHeaderLabel-even">
    <vt:lpwstr>&amp;"Times New Roman,Regular"&amp;12&amp;K000000 </vt:lpwstr>
  </property>
  <property fmtid="{D5CDD505-2E9C-101B-9397-08002B2CF9AE}" pid="12" name="bjLeftHeaderLabel">
    <vt:lpwstr>&amp;"Times New Roman,Regular"&amp;12&amp;K000000 </vt:lpwstr>
  </property>
  <property fmtid="{D5CDD505-2E9C-101B-9397-08002B2CF9AE}" pid="13"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4" name="bjDocumentLabelXML-0">
    <vt:lpwstr>ames.com/2008/01/sie/internal/label"&gt;&lt;element uid="33ed6465-8d2f-4fab-bbbc-787e2c148707" value="" /&gt;&lt;element uid="28c775dd-3fa7-40f2-8368-0e7fa48abc25" value="" /&gt;&lt;/sisl&gt;</vt:lpwstr>
  </property>
  <property fmtid="{D5CDD505-2E9C-101B-9397-08002B2CF9AE}" pid="15" name="_PreviousAdHocReviewCycleID">
    <vt:i4>-289279359</vt:i4>
  </property>
  <property fmtid="{D5CDD505-2E9C-101B-9397-08002B2CF9AE}" pid="16" name="_ReviewingToolsShownOnce">
    <vt:lpwstr/>
  </property>
</Properties>
</file>