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8160"/>
  </bookViews>
  <sheets>
    <sheet name="Background" sheetId="52" r:id="rId1"/>
    <sheet name="Table1" sheetId="44" r:id="rId2"/>
    <sheet name="Figure1" sheetId="21" r:id="rId3"/>
    <sheet name="Figure3" sheetId="24" r:id="rId4"/>
    <sheet name="Figure4" sheetId="40" r:id="rId5"/>
    <sheet name="Table2" sheetId="43" r:id="rId6"/>
    <sheet name="Figure5" sheetId="16" r:id="rId7"/>
    <sheet name="Figure6" sheetId="17" r:id="rId8"/>
    <sheet name="Figure7" sheetId="20" r:id="rId9"/>
    <sheet name="Figure8" sheetId="18" r:id="rId10"/>
    <sheet name="Figure13" sheetId="49" r:id="rId11"/>
    <sheet name="Figure13a" sheetId="47" r:id="rId12"/>
    <sheet name="Figure20" sheetId="50" r:id="rId13"/>
    <sheet name="Figure21" sheetId="51" r:id="rId14"/>
    <sheet name="Table8" sheetId="45" r:id="rId15"/>
    <sheet name="Figure22" sheetId="39" r:id="rId16"/>
    <sheet name="Table9_10" sheetId="2" r:id="rId17"/>
    <sheet name="Figure23" sheetId="1" r:id="rId18"/>
    <sheet name="Figure24" sheetId="28" r:id="rId19"/>
    <sheet name="Figure25" sheetId="37" r:id="rId20"/>
    <sheet name="Figure26" sheetId="29" r:id="rId21"/>
    <sheet name="Figure27" sheetId="34" r:id="rId22"/>
    <sheet name="Table14" sheetId="14" r:id="rId23"/>
    <sheet name="Table15" sheetId="9" r:id="rId24"/>
    <sheet name="Table16" sheetId="41" r:id="rId25"/>
    <sheet name="Table17" sheetId="15" r:id="rId26"/>
    <sheet name="Table18" sheetId="31" r:id="rId27"/>
    <sheet name="Figure28" sheetId="38" r:id="rId28"/>
    <sheet name="Table19" sheetId="35" r:id="rId29"/>
    <sheet name="Figure29_30" sheetId="25" r:id="rId30"/>
    <sheet name="Table20_21" sheetId="48" r:id="rId31"/>
  </sheets>
  <calcPr calcId="162913"/>
</workbook>
</file>

<file path=xl/calcChain.xml><?xml version="1.0" encoding="utf-8"?>
<calcChain xmlns="http://schemas.openxmlformats.org/spreadsheetml/2006/main">
  <c r="C49" i="47" l="1"/>
  <c r="D49" i="47"/>
  <c r="E49" i="47"/>
  <c r="F49" i="47"/>
  <c r="G49" i="47"/>
  <c r="H49" i="47"/>
  <c r="I49" i="47"/>
  <c r="J49" i="47"/>
  <c r="K49" i="47"/>
  <c r="L49" i="47"/>
  <c r="M49" i="47"/>
  <c r="N49" i="47"/>
  <c r="D31" i="47" l="1"/>
  <c r="H33" i="47" l="1"/>
  <c r="G33" i="47"/>
  <c r="F33" i="47"/>
  <c r="E33" i="47"/>
  <c r="D33" i="47"/>
  <c r="H31" i="47"/>
  <c r="G31" i="47"/>
  <c r="F31" i="47"/>
  <c r="E31" i="47"/>
  <c r="H29" i="47"/>
  <c r="H28" i="47"/>
  <c r="G29" i="47"/>
  <c r="G28" i="47"/>
  <c r="F29" i="47"/>
  <c r="F28" i="47"/>
  <c r="E29" i="47"/>
  <c r="E28" i="47"/>
  <c r="D29" i="47"/>
  <c r="D28" i="47"/>
  <c r="N33" i="47"/>
  <c r="N32" i="47"/>
  <c r="N31" i="47"/>
  <c r="N29" i="47"/>
  <c r="N28" i="47"/>
  <c r="M33" i="47"/>
  <c r="M32" i="47"/>
  <c r="M31" i="47"/>
  <c r="M29" i="47"/>
  <c r="M28" i="47"/>
  <c r="L33" i="47"/>
  <c r="L32" i="47"/>
  <c r="L31" i="47"/>
  <c r="L29" i="47"/>
  <c r="L28" i="47"/>
  <c r="K33" i="47"/>
  <c r="K32" i="47"/>
  <c r="K31" i="47"/>
  <c r="K29" i="47"/>
  <c r="K28" i="47"/>
  <c r="J33" i="47"/>
  <c r="J32" i="47"/>
  <c r="J31" i="47"/>
  <c r="J29" i="47"/>
  <c r="J28" i="47"/>
  <c r="I33" i="47"/>
  <c r="I31" i="47"/>
  <c r="I29" i="47"/>
  <c r="I28" i="47"/>
  <c r="C33" i="47"/>
  <c r="C31" i="47"/>
  <c r="C29" i="47"/>
  <c r="C28" i="47"/>
  <c r="J35" i="47" l="1"/>
  <c r="N35" i="47"/>
  <c r="K35" i="47"/>
  <c r="L35" i="47"/>
  <c r="M35" i="47"/>
  <c r="F26" i="49" l="1"/>
</calcChain>
</file>

<file path=xl/sharedStrings.xml><?xml version="1.0" encoding="utf-8"?>
<sst xmlns="http://schemas.openxmlformats.org/spreadsheetml/2006/main" count="603" uniqueCount="235">
  <si>
    <t>SettledYear</t>
  </si>
  <si>
    <t>Direct</t>
  </si>
  <si>
    <t>Litigated</t>
  </si>
  <si>
    <t>PIAB</t>
  </si>
  <si>
    <t>2015</t>
  </si>
  <si>
    <t>2016</t>
  </si>
  <si>
    <t>2017</t>
  </si>
  <si>
    <t>2018</t>
  </si>
  <si>
    <t>Damage</t>
  </si>
  <si>
    <t>Number of Claimants Settled</t>
  </si>
  <si>
    <t>Accidental Damage</t>
  </si>
  <si>
    <t>Fire and Theft</t>
  </si>
  <si>
    <t>Third Party Damage</t>
  </si>
  <si>
    <t>Windscreen</t>
  </si>
  <si>
    <t>ALL</t>
  </si>
  <si>
    <t>Injury</t>
  </si>
  <si>
    <t>Accident Year</t>
  </si>
  <si>
    <t>Comprehensive</t>
  </si>
  <si>
    <t>Claims Management Expenses</t>
  </si>
  <si>
    <t>Gross Claims Incurred</t>
  </si>
  <si>
    <t>Gross Claims Paid</t>
  </si>
  <si>
    <t>Management Expenses</t>
  </si>
  <si>
    <t>MIBI Expenses</t>
  </si>
  <si>
    <t>Net Claims Paid</t>
  </si>
  <si>
    <t>Gross Earned Premium</t>
  </si>
  <si>
    <t>Third Party Injury</t>
  </si>
  <si>
    <t>Number of Policies</t>
  </si>
  <si>
    <t>Number of Claims</t>
  </si>
  <si>
    <t>Claim Costs (€)</t>
  </si>
  <si>
    <t>Earned Policy Count</t>
  </si>
  <si>
    <t>Cover Type</t>
  </si>
  <si>
    <t>Settlement Channel</t>
  </si>
  <si>
    <t>Settled Year</t>
  </si>
  <si>
    <t>Compensation Costs (€)</t>
  </si>
  <si>
    <t>Legal Costs (€)</t>
  </si>
  <si>
    <t>Other Costs (€)</t>
  </si>
  <si>
    <t>Total Costs (€)</t>
  </si>
  <si>
    <t>Value</t>
  </si>
  <si>
    <t>Gross Earned Premium (€)</t>
  </si>
  <si>
    <t>Number of Claimants</t>
  </si>
  <si>
    <t>Year</t>
  </si>
  <si>
    <t>2009</t>
  </si>
  <si>
    <t>2010</t>
  </si>
  <si>
    <t>2011</t>
  </si>
  <si>
    <t>2012</t>
  </si>
  <si>
    <t>2013</t>
  </si>
  <si>
    <t>2014</t>
  </si>
  <si>
    <t>2019</t>
  </si>
  <si>
    <t>Third Party</t>
  </si>
  <si>
    <t>Direct after PIAB</t>
  </si>
  <si>
    <t>Direct before PIAB</t>
  </si>
  <si>
    <t>Litigated before Court Award</t>
  </si>
  <si>
    <t>Litigated with Court Award</t>
  </si>
  <si>
    <t>SettlementChannel</t>
  </si>
  <si>
    <t>Settled Cost - Other (€s)</t>
  </si>
  <si>
    <t>Settled Cost - Total (€s)</t>
  </si>
  <si>
    <t>Settled Claimants</t>
  </si>
  <si>
    <t>Settled Costs</t>
  </si>
  <si>
    <t>Settled Cost - Compensation (€s)</t>
  </si>
  <si>
    <t>Settled Cost - Legal (€s)</t>
  </si>
  <si>
    <t>Band</t>
  </si>
  <si>
    <t>Settled Claimant Numbers</t>
  </si>
  <si>
    <t>Average Premium (€)</t>
  </si>
  <si>
    <t>NA</t>
  </si>
  <si>
    <t>Settlement Delay (Years)</t>
  </si>
  <si>
    <t>2020</t>
  </si>
  <si>
    <t> Years</t>
  </si>
  <si>
    <t>Settled Claim Costs</t>
  </si>
  <si>
    <t>€1 - €5,000</t>
  </si>
  <si>
    <t>€5,001 - €10,000</t>
  </si>
  <si>
    <t>€10,001 - €15,000</t>
  </si>
  <si>
    <t>€15,001 - €30,000</t>
  </si>
  <si>
    <t>€30,001 - €45,000</t>
  </si>
  <si>
    <t>€45,001 - €60,000</t>
  </si>
  <si>
    <t>€60,001 - €75,000</t>
  </si>
  <si>
    <t>€75,001 - €100,000</t>
  </si>
  <si>
    <t>€100,001 - €125,000</t>
  </si>
  <si>
    <t>€125,001 - €150,000</t>
  </si>
  <si>
    <t>€150,001 - €250,000</t>
  </si>
  <si>
    <t>€250,001 - €1M</t>
  </si>
  <si>
    <t>€1M - €5M</t>
  </si>
  <si>
    <t>&gt; €5M</t>
  </si>
  <si>
    <t>Direct Before PIAB</t>
  </si>
  <si>
    <t>Direct After PIAB</t>
  </si>
  <si>
    <t>Litigated Before Court Award</t>
  </si>
  <si>
    <t>Litigated With Court Award</t>
  </si>
  <si>
    <t>Total Delay Years</t>
  </si>
  <si>
    <t>Cost Component (€)</t>
  </si>
  <si>
    <t>Accident Quarter</t>
  </si>
  <si>
    <t>Q1</t>
  </si>
  <si>
    <t>Q2</t>
  </si>
  <si>
    <t>Q3</t>
  </si>
  <si>
    <t>Q4</t>
  </si>
  <si>
    <t>€0 - €10000</t>
  </si>
  <si>
    <t>€60001 - €125000</t>
  </si>
  <si>
    <t>&gt;€125001</t>
  </si>
  <si>
    <t>Accompanies 2020 NCID Private Motor Report 3 Figure 1 - The average earned premium per policy for different levels of cover for years 2009-2020.</t>
  </si>
  <si>
    <t>Accompanies 2020 NCID Private Motor Report 3 Figure 3 - Quarterly average earned premium per policy for all policy types Q1 2009-Q4 2020.</t>
  </si>
  <si>
    <t>Accompanies 2020 NCID Private Motor Report 3 Table 2 - Total ultimate claim numbers and ultimate claim costs for accident years 2009-2020.</t>
  </si>
  <si>
    <t>Accompanies 2020 NCID Private Motor Report 3 Table 1 - The total earned policy count and gross earned premium over 2009-2020.</t>
  </si>
  <si>
    <t xml:space="preserve">Accompanies 2020 NCID Private Motor Report 3 Figure 5 -Percentage of ultimate claim numbers by claim type for accident years 2009-2020.  </t>
  </si>
  <si>
    <t xml:space="preserve">Accompanies 2020 NCID Private Motor Report 3 Figure 7 - Average cost per policy of each claim type for accident years 2009-2020.  </t>
  </si>
  <si>
    <t xml:space="preserve">Accompanies 2020 NCID Private Motor Report 3 Figure 8 - Number of claims per 1,000 policies by claim type for accident years 2009-2020.  </t>
  </si>
  <si>
    <t>Total Settled Cost (€)</t>
  </si>
  <si>
    <t>Accompanies 2020 NCID Private Motor Report 3 Table 8 - Total number of claimants settled and total cost of settlements for settlement years 2015-2020.</t>
  </si>
  <si>
    <t>Accompanies 2020 NCID Private Motor Report 3 Figure 22 - Change in the number of claims settled per annum, compared to 2015.</t>
  </si>
  <si>
    <t xml:space="preserve">Accompanies 2020 NCID Private Motor Report 3 Table 9 - breakdown of claimant numbers and claim costs between the different settlement channels.  </t>
  </si>
  <si>
    <t xml:space="preserve">Accompanies 2020 NCID Private Motor Report 3 Table 10 - breakdown of claimant numbers and claim costs between injury and damage.  </t>
  </si>
  <si>
    <t xml:space="preserve">Accompanies 2020 NCID Private Motor Report 3 Figure 23 - total number of injury claimants who settled through each settlement channel.  </t>
  </si>
  <si>
    <t xml:space="preserve">Accompanies 2020 NCID Private Motor Report 3 Figure 24 - total cost of injury claims through each settlement channel.  </t>
  </si>
  <si>
    <t xml:space="preserve">Accompanies 2020 NCID Private Motor Report 3 Figure 25 -The proportion of settled claimants and total cost of injury claims through each of the five settlement channels in 2019 and 2020.  </t>
  </si>
  <si>
    <t xml:space="preserve">Accompanies 2020 NCID Private Motor Report 3 Table 14 - breakdown of the average injury settlement costs in each settlement channel.  </t>
  </si>
  <si>
    <t xml:space="preserve">Accompanies 2020 NCID Private Motor Report 3 Table 15 - breakdown of the average injury settlement costs, where the total cost of settlement is less than €100k.  </t>
  </si>
  <si>
    <t>Compensation General (€)</t>
  </si>
  <si>
    <t>Compensation Special (€)</t>
  </si>
  <si>
    <t>Legal Costs Own (€)</t>
  </si>
  <si>
    <t>Legal Costs Third Party (€)</t>
  </si>
  <si>
    <t xml:space="preserve">Accompanies 2020 NCID Private Motor Report 3 Table 16 - breakdown of the average injury settlement costs by settlement channel, using the 5-way settlement channel and cost splits for 2019 and 2020 combined.  </t>
  </si>
  <si>
    <t>Claims &lt;€100k</t>
  </si>
  <si>
    <t>All Claims</t>
  </si>
  <si>
    <t xml:space="preserve">Accompanies 2020 NCID Private Motor Report 3 Table 17 - numbers and delay years for injury claims by settlement type.  </t>
  </si>
  <si>
    <t>Gross Written Premium</t>
  </si>
  <si>
    <t>Net Written Premium</t>
  </si>
  <si>
    <t>Gross Earned Premium - Third Party Distribution</t>
  </si>
  <si>
    <t>Gross Earned Premium - Related Distribution</t>
  </si>
  <si>
    <t>Earned Premium Ceded - Related Reinsurance</t>
  </si>
  <si>
    <t>Investment Income</t>
  </si>
  <si>
    <t>Reinsurance Commission &amp; Profit Participations - Related Reinsurance</t>
  </si>
  <si>
    <t>All Other Income</t>
  </si>
  <si>
    <t>Claims Incurred - Third Party Reinsurer Share</t>
  </si>
  <si>
    <t>Claims Incurred - Related Reinsurer Share</t>
  </si>
  <si>
    <t>Commission Payable - Third Party Distribution</t>
  </si>
  <si>
    <t>Commission Payable - Related Distribution</t>
  </si>
  <si>
    <t>Interest Payable and Tax</t>
  </si>
  <si>
    <t>All Other Expenses (inc Investment Management Expenses)</t>
  </si>
  <si>
    <t>6-9</t>
  </si>
  <si>
    <t>Accompanies 2020 NCID Private Motor Report 3 - Historic Income and Expenditure</t>
  </si>
  <si>
    <t>6+7</t>
  </si>
  <si>
    <t>8+11</t>
  </si>
  <si>
    <t>14-(15+16)</t>
  </si>
  <si>
    <t>19+20</t>
  </si>
  <si>
    <t>24+25</t>
  </si>
  <si>
    <t>Net Claims Incurred</t>
  </si>
  <si>
    <t xml:space="preserve">Earned Premium Ceded - Third Party Reinsurance (minus Third Party RI commission) </t>
  </si>
  <si>
    <t>Investment Income &amp; All Other Income</t>
  </si>
  <si>
    <t>Earned Premium Ceded (Third Party &amp; Related Reinsurance)</t>
  </si>
  <si>
    <t>Reinsurance Commission &amp; Profit Participations (Third Party &amp; Related)</t>
  </si>
  <si>
    <t>Commission Payable (Third Party &amp; Related)</t>
  </si>
  <si>
    <t>Interest Payable and Tax &amp; Other Expenses</t>
  </si>
  <si>
    <t>Accompanies 2020 NCID Private Motor Report 3 Figure 4 - Average earned premium before and after rebates for years 2009-2020.</t>
  </si>
  <si>
    <t>* To ensure statisical confidentiality in the data some data points were combined or removed.</t>
  </si>
  <si>
    <t>9+10</t>
  </si>
  <si>
    <t>Historic Income Expenditure Measure*</t>
  </si>
  <si>
    <t>* To ensure statisical confidentiality in the data some data points were combined.</t>
  </si>
  <si>
    <t xml:space="preserve">Accompanies 2020 NCID Private Motor Report 3 Figure 27 - claimant numbers in cost bands and settlement channels 2019 and 2020.  </t>
  </si>
  <si>
    <t xml:space="preserve">Accompanies 2020 NCID Private Motor Report 3 Table 18 - numbers and delay years by injury type for all claims.  </t>
  </si>
  <si>
    <t>Accompanies 2020 NCID Private Motor Report 3 Figure 28 - distribution of injury claimants by duration of settlement process, for injury claims settled between 2015 and 2020.</t>
  </si>
  <si>
    <t>8+</t>
  </si>
  <si>
    <t xml:space="preserve">Accompanies 2020 NCID Private Motor Report 3 Table 17 - numbers and delay years by injury type for all claims.  </t>
  </si>
  <si>
    <t xml:space="preserve">Accompanies 2020 NCID Private Motor Report 3 Table 19 - average cost of settling damage claims.  </t>
  </si>
  <si>
    <t>Ultimate Claim Numbers</t>
  </si>
  <si>
    <t>Ultimate Claim Costs (€)</t>
  </si>
  <si>
    <t>Development Year</t>
  </si>
  <si>
    <t>Cost Type</t>
  </si>
  <si>
    <t>Incurred Cost (€)</t>
  </si>
  <si>
    <t>Paid Cost (€)</t>
  </si>
  <si>
    <t xml:space="preserve">Accompanies 2020 NCID Private Motor Report 3 Figure 26 - claimant numbers by cost band and settlement channel 2015-2020.  </t>
  </si>
  <si>
    <t>Ultimate Costs as at 2018 (€)</t>
  </si>
  <si>
    <t>Ultimate Costs as at 2019 (€)</t>
  </si>
  <si>
    <t>Ultimate Costs as at 2020 (€)</t>
  </si>
  <si>
    <t>Accompanies 2020 NCID Private Motor Report 3 Figures 29 and 30 - average cost per policy and ratio of ultimate claims cost to premiums as at 2018, 2019 and 2020.</t>
  </si>
  <si>
    <t>Average Cost per Policy as at 2018 (€)</t>
  </si>
  <si>
    <t>Average Cost per Policy as at 2019 (€)</t>
  </si>
  <si>
    <t>Average Cost per Policy as at 2020 (€)</t>
  </si>
  <si>
    <t>Loss Ratio as at 2018</t>
  </si>
  <si>
    <t>Loss Ratio as at 2019</t>
  </si>
  <si>
    <t>Loss Ratio as at 2020</t>
  </si>
  <si>
    <t>Accompanies 2020 NCID Private Motor Report 3 Table 20 and Table 21 - Paid and incurred claims as a percent of ultimate claim costs.</t>
  </si>
  <si>
    <t>Ultimate Costs (€)</t>
  </si>
  <si>
    <t>Accompanies 2020 NCID Private Motor Report 3 - Historic Income and Expenditure, data for years 2009 to 2020 combined.</t>
  </si>
  <si>
    <t>Category</t>
  </si>
  <si>
    <t>Income</t>
  </si>
  <si>
    <t>Expenses</t>
  </si>
  <si>
    <t>ID3</t>
  </si>
  <si>
    <t>ID15</t>
  </si>
  <si>
    <t>Investment income</t>
  </si>
  <si>
    <t>ID22</t>
  </si>
  <si>
    <t>Other earnings</t>
  </si>
  <si>
    <t>Gross Commission</t>
  </si>
  <si>
    <t>ID19 + ID20</t>
  </si>
  <si>
    <t>Gross UW expenses</t>
  </si>
  <si>
    <t>ID21</t>
  </si>
  <si>
    <t>Reinsurance impact</t>
  </si>
  <si>
    <t>Total</t>
  </si>
  <si>
    <t>Other expenses</t>
  </si>
  <si>
    <t>Total - Gross UW expenses</t>
  </si>
  <si>
    <t>Sum of above</t>
  </si>
  <si>
    <t xml:space="preserve">Interest &amp; Tax </t>
  </si>
  <si>
    <t>Profit</t>
  </si>
  <si>
    <t>Income - Expenses</t>
  </si>
  <si>
    <t xml:space="preserve">Accompanies 2020 NCID Private Motor Report 3 Figure 13 - breakdown of the gross underwriting costs for 2009-2020.  </t>
  </si>
  <si>
    <t xml:space="preserve">Accompanies 2020 NCID Private Motor Report 3 Figure 13 - breakdown of total income and expenditure for 2009-2020.  </t>
  </si>
  <si>
    <t>ID8</t>
  </si>
  <si>
    <t>ID11</t>
  </si>
  <si>
    <t>ID14+ID19+ID20+ID21+ID22+ID29</t>
  </si>
  <si>
    <t>(ID6+ID7)-(ID9-ID10)-(ID15+ID16)</t>
  </si>
  <si>
    <t>ID25</t>
  </si>
  <si>
    <t>ID24</t>
  </si>
  <si>
    <t>ID29</t>
  </si>
  <si>
    <t>Historic Income Expenditure Measure</t>
  </si>
  <si>
    <t xml:space="preserve">Accompanies 2020 NCID Private Motor Report 3 Figure 20 - split of gross earned premium between third party and related distribution channels.  </t>
  </si>
  <si>
    <t xml:space="preserve">Accompanies 2020 NCID Private Motor Report 3 Figure 21 - commission as a percentage of earned premium for polices sold through third party intermediaries.  </t>
  </si>
  <si>
    <t>Premium and Exposure Data</t>
  </si>
  <si>
    <t>Data</t>
  </si>
  <si>
    <t>Coverage</t>
  </si>
  <si>
    <t>Ultimates Data</t>
  </si>
  <si>
    <t>Historic Income and Expenditure Data</t>
  </si>
  <si>
    <t>Historic Settled Data</t>
  </si>
  <si>
    <t>Claims Data</t>
  </si>
  <si>
    <t>ID8+ID11</t>
  </si>
  <si>
    <t>(ID6+ID7)-(ID9+ID10)-(ID15+ID16)</t>
  </si>
  <si>
    <t>ID24+ID25</t>
  </si>
  <si>
    <t>Figure/Table</t>
  </si>
  <si>
    <t>All</t>
  </si>
  <si>
    <t>Figure 20</t>
  </si>
  <si>
    <t>Figure 21</t>
  </si>
  <si>
    <t>Table 16</t>
  </si>
  <si>
    <t>All - except below</t>
  </si>
  <si>
    <t>Figure  29  and Figure 30</t>
  </si>
  <si>
    <t>Table 20 and Table 21</t>
  </si>
  <si>
    <t xml:space="preserve">Accompanies 2020 NCID Private Motor Report 3 Figure 6 - Percentage of ultimate claims costs by claim type for accident years 2009-2020.  </t>
  </si>
  <si>
    <t>ID14</t>
  </si>
  <si>
    <t>HistExpMeasureID</t>
  </si>
  <si>
    <t>Calculation (HistExpMeasureID)</t>
  </si>
  <si>
    <t>Figure 25, Figure 27, Table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</si>
</sst>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1"/>
      <color indexed="8"/>
      <name val="Lato"/>
      <family val="2"/>
      <scheme val="minor"/>
    </font>
    <font>
      <sz val="10"/>
      <color rgb="FF09506C"/>
      <name val="Lato"/>
      <family val="2"/>
    </font>
    <font>
      <b/>
      <sz val="11"/>
      <color rgb="FF09506C"/>
      <name val="Lato"/>
      <family val="2"/>
    </font>
    <font>
      <sz val="11"/>
      <color indexed="8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0"/>
      <color rgb="FF09506C"/>
      <name val="Lato"/>
      <family val="2"/>
    </font>
    <font>
      <b/>
      <sz val="11"/>
      <color rgb="FF09506C"/>
      <name val="Arial"/>
      <family val="2"/>
    </font>
    <font>
      <sz val="10"/>
      <name val="Lato"/>
      <family val="2"/>
    </font>
    <font>
      <b/>
      <sz val="10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sz val="10"/>
      <color rgb="FF000000"/>
      <name val="Lato"/>
      <family val="2"/>
    </font>
    <font>
      <b/>
      <sz val="11"/>
      <color rgb="FF09506C"/>
      <name val="Lato"/>
      <family val="2"/>
      <scheme val="minor"/>
    </font>
    <font>
      <sz val="10"/>
      <color indexed="8"/>
      <name val="Lato"/>
      <family val="2"/>
      <scheme val="minor"/>
    </font>
    <font>
      <sz val="11"/>
      <color rgb="FF000000"/>
      <name val="Lato"/>
      <family val="2"/>
      <scheme val="minor"/>
    </font>
    <font>
      <sz val="9"/>
      <color indexed="8"/>
      <name val="Lato"/>
      <family val="2"/>
      <scheme val="minor"/>
    </font>
    <font>
      <b/>
      <sz val="11"/>
      <color theme="2"/>
      <name val="Lato"/>
      <family val="2"/>
      <scheme val="minor"/>
    </font>
    <font>
      <sz val="10"/>
      <color theme="2"/>
      <name val="Lato"/>
      <family val="2"/>
    </font>
  </fonts>
  <fills count="12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8">
    <xf numFmtId="0" fontId="0" fillId="0" borderId="0" xfId="0"/>
    <xf numFmtId="3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3" fontId="0" fillId="4" borderId="1" xfId="1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/>
    <xf numFmtId="3" fontId="0" fillId="0" borderId="0" xfId="0" applyNumberForma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5" fontId="11" fillId="0" borderId="1" xfId="2" applyNumberFormat="1" applyFont="1" applyBorder="1" applyAlignment="1">
      <alignment horizontal="center" vertical="center"/>
    </xf>
    <xf numFmtId="165" fontId="11" fillId="0" borderId="1" xfId="2" applyNumberFormat="1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/>
    <xf numFmtId="3" fontId="0" fillId="0" borderId="1" xfId="0" applyNumberFormat="1" applyBorder="1" applyAlignment="1">
      <alignment horizontal="center"/>
    </xf>
    <xf numFmtId="9" fontId="7" fillId="3" borderId="1" xfId="1" applyFont="1" applyFill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9" fontId="0" fillId="7" borderId="1" xfId="1" applyFon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9" fontId="0" fillId="9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9" fontId="0" fillId="6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9" fontId="0" fillId="8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9" fontId="0" fillId="10" borderId="1" xfId="0" applyNumberForma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0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0" fillId="10" borderId="2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1"/>
  <sheetViews>
    <sheetView tabSelected="1" workbookViewId="0"/>
  </sheetViews>
  <sheetFormatPr defaultRowHeight="14.25" x14ac:dyDescent="0.2"/>
  <cols>
    <col min="1" max="2" width="33.33203125" customWidth="1"/>
    <col min="3" max="3" width="11.44140625" style="6" customWidth="1"/>
  </cols>
  <sheetData>
    <row r="1" spans="1:3" ht="23.25" customHeight="1" x14ac:dyDescent="0.2">
      <c r="A1" s="56" t="s">
        <v>213</v>
      </c>
      <c r="B1" s="56" t="s">
        <v>222</v>
      </c>
      <c r="C1" s="57" t="s">
        <v>214</v>
      </c>
    </row>
    <row r="2" spans="1:3" ht="23.25" customHeight="1" x14ac:dyDescent="0.2">
      <c r="A2" s="58" t="s">
        <v>212</v>
      </c>
      <c r="B2" s="58" t="s">
        <v>223</v>
      </c>
      <c r="C2" s="59">
        <v>0.99</v>
      </c>
    </row>
    <row r="3" spans="1:3" ht="28.5" customHeight="1" x14ac:dyDescent="0.2">
      <c r="A3" s="60" t="s">
        <v>215</v>
      </c>
      <c r="B3" s="60" t="s">
        <v>223</v>
      </c>
      <c r="C3" s="61">
        <v>0.95</v>
      </c>
    </row>
    <row r="4" spans="1:3" x14ac:dyDescent="0.2">
      <c r="A4" s="76" t="s">
        <v>216</v>
      </c>
      <c r="B4" s="62" t="s">
        <v>227</v>
      </c>
      <c r="C4" s="63">
        <v>0.98</v>
      </c>
    </row>
    <row r="5" spans="1:3" x14ac:dyDescent="0.2">
      <c r="A5" s="77"/>
      <c r="B5" s="62" t="s">
        <v>224</v>
      </c>
      <c r="C5" s="63">
        <v>0.84</v>
      </c>
    </row>
    <row r="6" spans="1:3" x14ac:dyDescent="0.2">
      <c r="A6" s="78"/>
      <c r="B6" s="62" t="s">
        <v>225</v>
      </c>
      <c r="C6" s="63">
        <v>0.77</v>
      </c>
    </row>
    <row r="7" spans="1:3" x14ac:dyDescent="0.2">
      <c r="A7" s="79" t="s">
        <v>217</v>
      </c>
      <c r="B7" s="64" t="s">
        <v>227</v>
      </c>
      <c r="C7" s="65">
        <v>0.88</v>
      </c>
    </row>
    <row r="8" spans="1:3" x14ac:dyDescent="0.2">
      <c r="A8" s="80"/>
      <c r="B8" s="64" t="s">
        <v>234</v>
      </c>
      <c r="C8" s="65">
        <v>0.93</v>
      </c>
    </row>
    <row r="9" spans="1:3" x14ac:dyDescent="0.2">
      <c r="A9" s="81"/>
      <c r="B9" s="64" t="s">
        <v>226</v>
      </c>
      <c r="C9" s="65">
        <v>0.83</v>
      </c>
    </row>
    <row r="10" spans="1:3" x14ac:dyDescent="0.2">
      <c r="A10" s="82" t="s">
        <v>218</v>
      </c>
      <c r="B10" s="66" t="s">
        <v>228</v>
      </c>
      <c r="C10" s="67">
        <v>0.92</v>
      </c>
    </row>
    <row r="11" spans="1:3" x14ac:dyDescent="0.2">
      <c r="A11" s="83"/>
      <c r="B11" s="66" t="s">
        <v>229</v>
      </c>
      <c r="C11" s="67">
        <v>0.98</v>
      </c>
    </row>
  </sheetData>
  <mergeCells count="3">
    <mergeCell ref="A4:A6"/>
    <mergeCell ref="A7:A9"/>
    <mergeCell ref="A10:A1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M16"/>
  <sheetViews>
    <sheetView workbookViewId="0">
      <selection activeCell="E34" sqref="E34"/>
    </sheetView>
  </sheetViews>
  <sheetFormatPr defaultRowHeight="14.25" x14ac:dyDescent="0.2"/>
  <cols>
    <col min="1" max="13" width="14.77734375" customWidth="1"/>
    <col min="14" max="14" width="15.77734375" customWidth="1"/>
  </cols>
  <sheetData>
    <row r="2" spans="1:13" ht="24.95" customHeight="1" x14ac:dyDescent="0.2">
      <c r="A2" s="84" t="s">
        <v>102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0.100000000000001" customHeight="1" x14ac:dyDescent="0.2">
      <c r="A3" s="40"/>
      <c r="B3" s="89" t="s">
        <v>25</v>
      </c>
      <c r="C3" s="89"/>
      <c r="D3" s="89" t="s">
        <v>10</v>
      </c>
      <c r="E3" s="89"/>
      <c r="F3" s="89" t="s">
        <v>11</v>
      </c>
      <c r="G3" s="89"/>
      <c r="H3" s="89" t="s">
        <v>12</v>
      </c>
      <c r="I3" s="89"/>
      <c r="J3" s="89" t="s">
        <v>13</v>
      </c>
      <c r="K3" s="89"/>
      <c r="L3" s="89" t="s">
        <v>14</v>
      </c>
      <c r="M3" s="89"/>
    </row>
    <row r="4" spans="1:13" ht="28.5" x14ac:dyDescent="0.2">
      <c r="A4" s="24" t="s">
        <v>16</v>
      </c>
      <c r="B4" s="24" t="s">
        <v>27</v>
      </c>
      <c r="C4" s="24" t="s">
        <v>26</v>
      </c>
      <c r="D4" s="24" t="s">
        <v>27</v>
      </c>
      <c r="E4" s="24" t="s">
        <v>26</v>
      </c>
      <c r="F4" s="24" t="s">
        <v>27</v>
      </c>
      <c r="G4" s="24" t="s">
        <v>26</v>
      </c>
      <c r="H4" s="24" t="s">
        <v>27</v>
      </c>
      <c r="I4" s="24" t="s">
        <v>26</v>
      </c>
      <c r="J4" s="24" t="s">
        <v>27</v>
      </c>
      <c r="K4" s="24" t="s">
        <v>26</v>
      </c>
      <c r="L4" s="24" t="s">
        <v>27</v>
      </c>
      <c r="M4" s="24" t="s">
        <v>26</v>
      </c>
    </row>
    <row r="5" spans="1:13" x14ac:dyDescent="0.2">
      <c r="A5" s="16">
        <v>2009</v>
      </c>
      <c r="B5" s="13">
        <v>15921.999998000001</v>
      </c>
      <c r="C5" s="13">
        <v>1876558.7972580004</v>
      </c>
      <c r="D5" s="13">
        <v>94896</v>
      </c>
      <c r="E5" s="13">
        <v>1509333.2348870002</v>
      </c>
      <c r="F5" s="13">
        <v>22489.999997999999</v>
      </c>
      <c r="G5" s="13">
        <v>1855110.4160050002</v>
      </c>
      <c r="H5" s="13">
        <v>64990.561000000002</v>
      </c>
      <c r="I5" s="13">
        <v>1876558.7972580004</v>
      </c>
      <c r="J5" s="13">
        <v>96455</v>
      </c>
      <c r="K5" s="13">
        <v>1509333.2348870002</v>
      </c>
      <c r="L5" s="13">
        <v>294753.56099600001</v>
      </c>
      <c r="M5" s="13">
        <v>1876558.7972580004</v>
      </c>
    </row>
    <row r="6" spans="1:13" x14ac:dyDescent="0.2">
      <c r="A6" s="17">
        <v>2010</v>
      </c>
      <c r="B6" s="15">
        <v>13143.156799</v>
      </c>
      <c r="C6" s="15">
        <v>1750492.3213150001</v>
      </c>
      <c r="D6" s="15">
        <v>77482</v>
      </c>
      <c r="E6" s="15">
        <v>1407548.113841</v>
      </c>
      <c r="F6" s="15">
        <v>19357.999997999999</v>
      </c>
      <c r="G6" s="15">
        <v>1730098.6552920002</v>
      </c>
      <c r="H6" s="15">
        <v>51729.618199999997</v>
      </c>
      <c r="I6" s="15">
        <v>1750492.3213150001</v>
      </c>
      <c r="J6" s="15">
        <v>94738.203699999998</v>
      </c>
      <c r="K6" s="15">
        <v>1407548.113841</v>
      </c>
      <c r="L6" s="15">
        <v>256450.97869700001</v>
      </c>
      <c r="M6" s="15">
        <v>1750492.3213150001</v>
      </c>
    </row>
    <row r="7" spans="1:13" x14ac:dyDescent="0.2">
      <c r="A7" s="16">
        <v>2011</v>
      </c>
      <c r="B7" s="13">
        <v>12415.093660000002</v>
      </c>
      <c r="C7" s="13">
        <v>1802506.9681589999</v>
      </c>
      <c r="D7" s="13">
        <v>66876.404844000004</v>
      </c>
      <c r="E7" s="13">
        <v>1449580.5924859999</v>
      </c>
      <c r="F7" s="13">
        <v>18520.041898000003</v>
      </c>
      <c r="G7" s="13">
        <v>1780119.749138</v>
      </c>
      <c r="H7" s="13">
        <v>47554.983758999995</v>
      </c>
      <c r="I7" s="13">
        <v>1802506.9681589999</v>
      </c>
      <c r="J7" s="13">
        <v>85300.129799999995</v>
      </c>
      <c r="K7" s="13">
        <v>1449580.5924859999</v>
      </c>
      <c r="L7" s="13">
        <v>230666.653961</v>
      </c>
      <c r="M7" s="13">
        <v>1802506.9681589999</v>
      </c>
    </row>
    <row r="8" spans="1:13" x14ac:dyDescent="0.2">
      <c r="A8" s="17">
        <v>2012</v>
      </c>
      <c r="B8" s="15">
        <v>13818.522385</v>
      </c>
      <c r="C8" s="15">
        <v>1869102.424534</v>
      </c>
      <c r="D8" s="15">
        <v>66754.315476999996</v>
      </c>
      <c r="E8" s="15">
        <v>1515129.511962</v>
      </c>
      <c r="F8" s="15">
        <v>19501.034098</v>
      </c>
      <c r="G8" s="15">
        <v>1847926.0692410001</v>
      </c>
      <c r="H8" s="15">
        <v>52164.973616000003</v>
      </c>
      <c r="I8" s="15">
        <v>1869102.424534</v>
      </c>
      <c r="J8" s="15">
        <v>71837.012300000002</v>
      </c>
      <c r="K8" s="15">
        <v>1515129.511962</v>
      </c>
      <c r="L8" s="15">
        <v>224075.85787599999</v>
      </c>
      <c r="M8" s="15">
        <v>1869102.424534</v>
      </c>
    </row>
    <row r="9" spans="1:13" x14ac:dyDescent="0.2">
      <c r="A9" s="16">
        <v>2013</v>
      </c>
      <c r="B9" s="13">
        <v>12987.353255</v>
      </c>
      <c r="C9" s="13">
        <v>1873192.0111050003</v>
      </c>
      <c r="D9" s="13">
        <v>68663.43304199999</v>
      </c>
      <c r="E9" s="13">
        <v>1548048.8606070003</v>
      </c>
      <c r="F9" s="13">
        <v>18781.168088000002</v>
      </c>
      <c r="G9" s="13">
        <v>1851892.9952470004</v>
      </c>
      <c r="H9" s="13">
        <v>50124.100131999992</v>
      </c>
      <c r="I9" s="13">
        <v>1873192.0111050003</v>
      </c>
      <c r="J9" s="13">
        <v>72721.307000000001</v>
      </c>
      <c r="K9" s="13">
        <v>1548048.8606070003</v>
      </c>
      <c r="L9" s="13">
        <v>223277.36151699998</v>
      </c>
      <c r="M9" s="13">
        <v>1873192.0111050003</v>
      </c>
    </row>
    <row r="10" spans="1:13" x14ac:dyDescent="0.2">
      <c r="A10" s="17">
        <v>2014</v>
      </c>
      <c r="B10" s="15">
        <v>13874.367880000002</v>
      </c>
      <c r="C10" s="15">
        <v>1856550.0921099999</v>
      </c>
      <c r="D10" s="15">
        <v>70765.629916999998</v>
      </c>
      <c r="E10" s="15">
        <v>1551133.361581</v>
      </c>
      <c r="F10" s="15">
        <v>16497.177205</v>
      </c>
      <c r="G10" s="15">
        <v>1833277.5490339999</v>
      </c>
      <c r="H10" s="15">
        <v>48610.612722000005</v>
      </c>
      <c r="I10" s="15">
        <v>1856550.0921099999</v>
      </c>
      <c r="J10" s="15">
        <v>69544.617100000003</v>
      </c>
      <c r="K10" s="15">
        <v>1551133.361581</v>
      </c>
      <c r="L10" s="15">
        <v>219292.404824</v>
      </c>
      <c r="M10" s="15">
        <v>1856550.0921099999</v>
      </c>
    </row>
    <row r="11" spans="1:13" x14ac:dyDescent="0.2">
      <c r="A11" s="16">
        <v>2015</v>
      </c>
      <c r="B11" s="13">
        <v>13158.521386</v>
      </c>
      <c r="C11" s="13">
        <v>1813252.0797320001</v>
      </c>
      <c r="D11" s="13">
        <v>64201.483491999999</v>
      </c>
      <c r="E11" s="13">
        <v>1523273.3833430002</v>
      </c>
      <c r="F11" s="13">
        <v>12367.307823000001</v>
      </c>
      <c r="G11" s="13">
        <v>1796117.1712610002</v>
      </c>
      <c r="H11" s="13">
        <v>44243.952705000003</v>
      </c>
      <c r="I11" s="13">
        <v>1813252.0797320001</v>
      </c>
      <c r="J11" s="13">
        <v>65108.736799999999</v>
      </c>
      <c r="K11" s="13">
        <v>1523273.3833430002</v>
      </c>
      <c r="L11" s="13">
        <v>199080.00220600003</v>
      </c>
      <c r="M11" s="13">
        <v>1813252.0797320001</v>
      </c>
    </row>
    <row r="12" spans="1:13" x14ac:dyDescent="0.2">
      <c r="A12" s="17">
        <v>2016</v>
      </c>
      <c r="B12" s="15">
        <v>12804.839409</v>
      </c>
      <c r="C12" s="15">
        <v>1793351.7481889999</v>
      </c>
      <c r="D12" s="15">
        <v>54941.047708999999</v>
      </c>
      <c r="E12" s="15">
        <v>1515587.5670660001</v>
      </c>
      <c r="F12" s="15">
        <v>8898.3301439999996</v>
      </c>
      <c r="G12" s="15">
        <v>1780666.700343</v>
      </c>
      <c r="H12" s="15">
        <v>40849.521067000001</v>
      </c>
      <c r="I12" s="15">
        <v>1793351.7481889999</v>
      </c>
      <c r="J12" s="15">
        <v>63525.986381000002</v>
      </c>
      <c r="K12" s="15">
        <v>1515587.5670660001</v>
      </c>
      <c r="L12" s="15">
        <v>181019.72470999998</v>
      </c>
      <c r="M12" s="15">
        <v>1793351.7481889999</v>
      </c>
    </row>
    <row r="13" spans="1:13" x14ac:dyDescent="0.2">
      <c r="A13" s="16">
        <v>2017</v>
      </c>
      <c r="B13" s="13">
        <v>12593.103820999999</v>
      </c>
      <c r="C13" s="13">
        <v>1870896.6605520002</v>
      </c>
      <c r="D13" s="13">
        <v>50722.868430999995</v>
      </c>
      <c r="E13" s="13">
        <v>1574172.663623</v>
      </c>
      <c r="F13" s="13">
        <v>7767.1292670000003</v>
      </c>
      <c r="G13" s="13">
        <v>1858920.556788</v>
      </c>
      <c r="H13" s="13">
        <v>40120.647994999992</v>
      </c>
      <c r="I13" s="13">
        <v>1870896.6605520002</v>
      </c>
      <c r="J13" s="13">
        <v>59310.414990000005</v>
      </c>
      <c r="K13" s="13">
        <v>1574172.663623</v>
      </c>
      <c r="L13" s="13">
        <v>170514.16450399999</v>
      </c>
      <c r="M13" s="13">
        <v>1870896.6605520002</v>
      </c>
    </row>
    <row r="14" spans="1:13" x14ac:dyDescent="0.2">
      <c r="A14" s="17">
        <v>2018</v>
      </c>
      <c r="B14" s="15">
        <v>12545.729884000002</v>
      </c>
      <c r="C14" s="15">
        <v>1932478.5225909995</v>
      </c>
      <c r="D14" s="15">
        <v>51907.495598000009</v>
      </c>
      <c r="E14" s="15">
        <v>1622683.1539829995</v>
      </c>
      <c r="F14" s="15">
        <v>7234.9702050000014</v>
      </c>
      <c r="G14" s="15">
        <v>1920677.3464319995</v>
      </c>
      <c r="H14" s="15">
        <v>40827.603460999992</v>
      </c>
      <c r="I14" s="15">
        <v>1932478.5225909995</v>
      </c>
      <c r="J14" s="15">
        <v>67939.190959</v>
      </c>
      <c r="K14" s="15">
        <v>1622683.1539829995</v>
      </c>
      <c r="L14" s="15">
        <v>180454.99010699999</v>
      </c>
      <c r="M14" s="15">
        <v>1932478.5225909995</v>
      </c>
    </row>
    <row r="15" spans="1:13" x14ac:dyDescent="0.2">
      <c r="A15" s="16">
        <v>2019</v>
      </c>
      <c r="B15" s="13">
        <v>12760.13967</v>
      </c>
      <c r="C15" s="13">
        <v>2011291.8492639998</v>
      </c>
      <c r="D15" s="13">
        <v>52249.340688000018</v>
      </c>
      <c r="E15" s="13">
        <v>1711456.9057769999</v>
      </c>
      <c r="F15" s="13">
        <v>7674.8985930000008</v>
      </c>
      <c r="G15" s="13">
        <v>2000646.6589199998</v>
      </c>
      <c r="H15" s="13">
        <v>41754.874555000002</v>
      </c>
      <c r="I15" s="13">
        <v>2011291.8492639998</v>
      </c>
      <c r="J15" s="13">
        <v>62401.892962999998</v>
      </c>
      <c r="K15" s="13">
        <v>1711456.9057769999</v>
      </c>
      <c r="L15" s="13">
        <v>176841.14646900003</v>
      </c>
      <c r="M15" s="13">
        <v>2011291.8492639998</v>
      </c>
    </row>
    <row r="16" spans="1:13" x14ac:dyDescent="0.2">
      <c r="A16" s="17">
        <v>2020</v>
      </c>
      <c r="B16" s="15">
        <v>9293.8568159999995</v>
      </c>
      <c r="C16" s="15">
        <v>2110890.0521729998</v>
      </c>
      <c r="D16" s="15">
        <v>39613.973551000003</v>
      </c>
      <c r="E16" s="15">
        <v>1840090.6023220003</v>
      </c>
      <c r="F16" s="15">
        <v>4685.8892210000004</v>
      </c>
      <c r="G16" s="15">
        <v>2102114.615007</v>
      </c>
      <c r="H16" s="15">
        <v>29847.065962999994</v>
      </c>
      <c r="I16" s="15">
        <v>2110890.0521729998</v>
      </c>
      <c r="J16" s="15">
        <v>53188.449412000009</v>
      </c>
      <c r="K16" s="15">
        <v>1840090.6023220003</v>
      </c>
      <c r="L16" s="15">
        <v>136629.234963</v>
      </c>
      <c r="M16" s="15">
        <v>2110890.0521729998</v>
      </c>
    </row>
  </sheetData>
  <mergeCells count="7">
    <mergeCell ref="A2:M2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G38"/>
  <sheetViews>
    <sheetView workbookViewId="0">
      <selection activeCell="G31" sqref="G31"/>
    </sheetView>
  </sheetViews>
  <sheetFormatPr defaultRowHeight="14.25" x14ac:dyDescent="0.2"/>
  <cols>
    <col min="1" max="1" width="54.88671875" customWidth="1"/>
    <col min="2" max="3" width="22.77734375" customWidth="1"/>
    <col min="4" max="4" width="4.5546875" customWidth="1"/>
    <col min="5" max="6" width="25.77734375" customWidth="1"/>
    <col min="7" max="7" width="42.33203125" customWidth="1"/>
    <col min="9" max="11" width="33.33203125" customWidth="1"/>
  </cols>
  <sheetData>
    <row r="3" spans="1:7" ht="24.95" customHeight="1" x14ac:dyDescent="0.2">
      <c r="A3" s="84" t="s">
        <v>179</v>
      </c>
      <c r="B3" s="84"/>
      <c r="C3" s="84"/>
      <c r="E3" s="91" t="s">
        <v>201</v>
      </c>
      <c r="F3" s="91"/>
      <c r="G3" s="91"/>
    </row>
    <row r="4" spans="1:7" ht="20.100000000000001" customHeight="1" x14ac:dyDescent="0.2">
      <c r="A4" s="19" t="s">
        <v>152</v>
      </c>
      <c r="B4" s="19" t="s">
        <v>232</v>
      </c>
      <c r="C4" s="19" t="s">
        <v>37</v>
      </c>
      <c r="E4" s="24" t="s">
        <v>180</v>
      </c>
      <c r="F4" s="24" t="s">
        <v>37</v>
      </c>
      <c r="G4" s="24" t="s">
        <v>233</v>
      </c>
    </row>
    <row r="5" spans="1:7" ht="15" customHeight="1" x14ac:dyDescent="0.2">
      <c r="A5" s="36" t="s">
        <v>121</v>
      </c>
      <c r="B5" s="20">
        <v>1</v>
      </c>
      <c r="C5" s="20">
        <v>12375746744.107733</v>
      </c>
      <c r="E5" s="90" t="s">
        <v>181</v>
      </c>
      <c r="F5" s="90"/>
      <c r="G5" s="90"/>
    </row>
    <row r="6" spans="1:7" ht="15" customHeight="1" x14ac:dyDescent="0.2">
      <c r="A6" s="37" t="s">
        <v>122</v>
      </c>
      <c r="B6" s="21">
        <v>2</v>
      </c>
      <c r="C6" s="21">
        <v>9125249155.5871506</v>
      </c>
      <c r="E6" s="16" t="s">
        <v>24</v>
      </c>
      <c r="F6" s="13">
        <v>12137192007.549541</v>
      </c>
      <c r="G6" s="38" t="s">
        <v>183</v>
      </c>
    </row>
    <row r="7" spans="1:7" ht="15" customHeight="1" x14ac:dyDescent="0.2">
      <c r="A7" s="36" t="s">
        <v>24</v>
      </c>
      <c r="B7" s="20">
        <v>3</v>
      </c>
      <c r="C7" s="20">
        <v>12137192007.549534</v>
      </c>
      <c r="E7" s="17" t="s">
        <v>185</v>
      </c>
      <c r="F7" s="15">
        <v>717336966.37483907</v>
      </c>
      <c r="G7" s="39" t="s">
        <v>202</v>
      </c>
    </row>
    <row r="8" spans="1:7" ht="15" customHeight="1" x14ac:dyDescent="0.2">
      <c r="A8" s="37" t="s">
        <v>123</v>
      </c>
      <c r="B8" s="21">
        <v>4</v>
      </c>
      <c r="C8" s="21">
        <v>5928633044.1740227</v>
      </c>
      <c r="E8" s="16" t="s">
        <v>187</v>
      </c>
      <c r="F8" s="13">
        <v>116951768.89166901</v>
      </c>
      <c r="G8" s="38" t="s">
        <v>203</v>
      </c>
    </row>
    <row r="9" spans="1:7" ht="15" customHeight="1" x14ac:dyDescent="0.2">
      <c r="A9" s="36" t="s">
        <v>124</v>
      </c>
      <c r="B9" s="20">
        <v>5</v>
      </c>
      <c r="C9" s="20">
        <v>6208558957.3755102</v>
      </c>
      <c r="E9" s="90" t="s">
        <v>182</v>
      </c>
      <c r="F9" s="90"/>
      <c r="G9" s="90"/>
    </row>
    <row r="10" spans="1:7" ht="15" customHeight="1" x14ac:dyDescent="0.2">
      <c r="A10" s="37" t="s">
        <v>143</v>
      </c>
      <c r="B10" s="21" t="s">
        <v>135</v>
      </c>
      <c r="C10" s="21">
        <v>312804973.48774999</v>
      </c>
      <c r="E10" s="16" t="s">
        <v>190</v>
      </c>
      <c r="F10" s="13">
        <v>11919222883.538595</v>
      </c>
      <c r="G10" s="38" t="s">
        <v>204</v>
      </c>
    </row>
    <row r="11" spans="1:7" ht="15" customHeight="1" x14ac:dyDescent="0.2">
      <c r="A11" s="36" t="s">
        <v>125</v>
      </c>
      <c r="B11" s="20">
        <v>7</v>
      </c>
      <c r="C11" s="20">
        <v>2761299880.6172709</v>
      </c>
      <c r="E11" s="17" t="s">
        <v>192</v>
      </c>
      <c r="F11" s="15">
        <v>447098375.89509201</v>
      </c>
      <c r="G11" s="39" t="s">
        <v>205</v>
      </c>
    </row>
    <row r="12" spans="1:7" ht="15" customHeight="1" x14ac:dyDescent="0.2">
      <c r="A12" s="37" t="s">
        <v>126</v>
      </c>
      <c r="B12" s="21">
        <v>8</v>
      </c>
      <c r="C12" s="21">
        <v>717336966.37483907</v>
      </c>
      <c r="E12" s="16" t="s">
        <v>194</v>
      </c>
      <c r="F12" s="13">
        <v>115664181.26260799</v>
      </c>
      <c r="G12" s="38" t="s">
        <v>206</v>
      </c>
    </row>
    <row r="13" spans="1:7" ht="15" customHeight="1" x14ac:dyDescent="0.2">
      <c r="A13" s="36" t="s">
        <v>127</v>
      </c>
      <c r="B13" s="20">
        <v>10</v>
      </c>
      <c r="C13" s="20">
        <v>717230544.180282</v>
      </c>
      <c r="E13" s="17" t="s">
        <v>197</v>
      </c>
      <c r="F13" s="15">
        <v>116966913.33659601</v>
      </c>
      <c r="G13" s="39" t="s">
        <v>207</v>
      </c>
    </row>
    <row r="14" spans="1:7" ht="15" customHeight="1" x14ac:dyDescent="0.2">
      <c r="A14" s="37" t="s">
        <v>128</v>
      </c>
      <c r="B14" s="21">
        <v>11</v>
      </c>
      <c r="C14" s="21">
        <v>116951768.89166896</v>
      </c>
      <c r="E14" s="90" t="s">
        <v>198</v>
      </c>
      <c r="F14" s="90"/>
      <c r="G14" s="90"/>
    </row>
    <row r="15" spans="1:7" ht="15" customHeight="1" x14ac:dyDescent="0.2">
      <c r="A15" s="36" t="s">
        <v>19</v>
      </c>
      <c r="B15" s="20">
        <v>14</v>
      </c>
      <c r="C15" s="20">
        <v>7907038270.4727898</v>
      </c>
      <c r="E15" s="16" t="s">
        <v>198</v>
      </c>
      <c r="F15" s="13">
        <v>372528388.78315926</v>
      </c>
      <c r="G15" s="38" t="s">
        <v>199</v>
      </c>
    </row>
    <row r="16" spans="1:7" x14ac:dyDescent="0.2">
      <c r="A16" s="37" t="s">
        <v>129</v>
      </c>
      <c r="B16" s="21">
        <v>15</v>
      </c>
      <c r="C16" s="21">
        <v>157964386.07811505</v>
      </c>
      <c r="E16" s="40"/>
      <c r="F16" s="40"/>
      <c r="G16" s="40"/>
    </row>
    <row r="17" spans="1:7" x14ac:dyDescent="0.2">
      <c r="A17" s="36" t="s">
        <v>130</v>
      </c>
      <c r="B17" s="20">
        <v>16</v>
      </c>
      <c r="C17" s="20">
        <v>1751811547.9515319</v>
      </c>
      <c r="E17" s="91" t="s">
        <v>200</v>
      </c>
      <c r="F17" s="91"/>
      <c r="G17" s="91"/>
    </row>
    <row r="18" spans="1:7" x14ac:dyDescent="0.2">
      <c r="A18" s="37" t="s">
        <v>20</v>
      </c>
      <c r="B18" s="21">
        <v>17</v>
      </c>
      <c r="C18" s="21">
        <v>8000905249.8283176</v>
      </c>
      <c r="E18" s="24" t="s">
        <v>180</v>
      </c>
      <c r="F18" s="24" t="s">
        <v>37</v>
      </c>
      <c r="G18" s="74" t="s">
        <v>233</v>
      </c>
    </row>
    <row r="19" spans="1:7" x14ac:dyDescent="0.2">
      <c r="A19" s="36" t="s">
        <v>23</v>
      </c>
      <c r="B19" s="20">
        <v>18</v>
      </c>
      <c r="C19" s="20">
        <v>6714613609.802062</v>
      </c>
      <c r="E19" s="90" t="s">
        <v>182</v>
      </c>
      <c r="F19" s="90"/>
      <c r="G19" s="90"/>
    </row>
    <row r="20" spans="1:7" x14ac:dyDescent="0.2">
      <c r="A20" s="37" t="s">
        <v>131</v>
      </c>
      <c r="B20" s="21">
        <v>19</v>
      </c>
      <c r="C20" s="21">
        <v>803388049.97029209</v>
      </c>
      <c r="E20" s="16" t="s">
        <v>19</v>
      </c>
      <c r="F20" s="13">
        <v>7907038270.4727898</v>
      </c>
      <c r="G20" s="38" t="s">
        <v>184</v>
      </c>
    </row>
    <row r="21" spans="1:7" x14ac:dyDescent="0.2">
      <c r="A21" s="36" t="s">
        <v>132</v>
      </c>
      <c r="B21" s="20">
        <v>20</v>
      </c>
      <c r="C21" s="20">
        <v>181226219.85446697</v>
      </c>
      <c r="E21" s="17" t="s">
        <v>18</v>
      </c>
      <c r="F21" s="15">
        <v>629280067.33723402</v>
      </c>
      <c r="G21" s="39" t="s">
        <v>186</v>
      </c>
    </row>
    <row r="22" spans="1:7" x14ac:dyDescent="0.2">
      <c r="A22" s="37" t="s">
        <v>21</v>
      </c>
      <c r="B22" s="21">
        <v>21</v>
      </c>
      <c r="C22" s="21">
        <v>1882075242.4163814</v>
      </c>
      <c r="E22" s="16" t="s">
        <v>22</v>
      </c>
      <c r="F22" s="13">
        <v>516215033.48743105</v>
      </c>
      <c r="G22" s="38" t="s">
        <v>208</v>
      </c>
    </row>
    <row r="23" spans="1:7" x14ac:dyDescent="0.2">
      <c r="A23" s="36" t="s">
        <v>18</v>
      </c>
      <c r="B23" s="20">
        <v>22</v>
      </c>
      <c r="C23" s="20">
        <v>629280067.33723426</v>
      </c>
      <c r="E23" s="17" t="s">
        <v>21</v>
      </c>
      <c r="F23" s="15">
        <v>1882075242.4163809</v>
      </c>
      <c r="G23" s="39" t="s">
        <v>191</v>
      </c>
    </row>
    <row r="24" spans="1:7" x14ac:dyDescent="0.2">
      <c r="A24" s="37" t="s">
        <v>133</v>
      </c>
      <c r="B24" s="21">
        <v>24</v>
      </c>
      <c r="C24" s="21">
        <v>116966913.336596</v>
      </c>
      <c r="E24" s="16" t="s">
        <v>188</v>
      </c>
      <c r="F24" s="13">
        <v>984614269.82475913</v>
      </c>
      <c r="G24" s="38" t="s">
        <v>189</v>
      </c>
    </row>
    <row r="25" spans="1:7" x14ac:dyDescent="0.2">
      <c r="A25" s="36" t="s">
        <v>134</v>
      </c>
      <c r="B25" s="20">
        <v>25</v>
      </c>
      <c r="C25" s="20">
        <v>115664181.26260805</v>
      </c>
      <c r="E25" s="90" t="s">
        <v>193</v>
      </c>
      <c r="F25" s="90"/>
      <c r="G25" s="90"/>
    </row>
    <row r="26" spans="1:7" x14ac:dyDescent="0.2">
      <c r="A26" s="37" t="s">
        <v>22</v>
      </c>
      <c r="B26" s="21">
        <v>29</v>
      </c>
      <c r="C26" s="21">
        <v>516215033.48743099</v>
      </c>
      <c r="E26" s="16" t="s">
        <v>195</v>
      </c>
      <c r="F26" s="13">
        <f>SUM(F20:F24)</f>
        <v>11919222883.538595</v>
      </c>
      <c r="G26" s="38" t="s">
        <v>196</v>
      </c>
    </row>
    <row r="27" spans="1:7" x14ac:dyDescent="0.2">
      <c r="A27" s="23" t="s">
        <v>153</v>
      </c>
    </row>
    <row r="29" spans="1:7" ht="24.95" customHeight="1" x14ac:dyDescent="0.2"/>
    <row r="30" spans="1:7" ht="20.100000000000001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mergeCells count="8">
    <mergeCell ref="E19:G19"/>
    <mergeCell ref="E9:G9"/>
    <mergeCell ref="E25:G25"/>
    <mergeCell ref="A3:C3"/>
    <mergeCell ref="E14:G14"/>
    <mergeCell ref="E3:G3"/>
    <mergeCell ref="E17:G17"/>
    <mergeCell ref="E5:G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AA56"/>
  <sheetViews>
    <sheetView zoomScale="80" zoomScaleNormal="80" workbookViewId="0">
      <selection activeCell="B3" sqref="B3"/>
    </sheetView>
  </sheetViews>
  <sheetFormatPr defaultRowHeight="14.25" x14ac:dyDescent="0.2"/>
  <cols>
    <col min="1" max="1" width="53.6640625" customWidth="1"/>
    <col min="2" max="2" width="27.109375" customWidth="1"/>
    <col min="3" max="3" width="15.44140625" bestFit="1" customWidth="1"/>
    <col min="4" max="14" width="12.44140625" customWidth="1"/>
  </cols>
  <sheetData>
    <row r="2" spans="1:14" ht="24.95" customHeight="1" x14ac:dyDescent="0.2">
      <c r="A2" s="84" t="s">
        <v>136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20.100000000000001" customHeight="1" x14ac:dyDescent="0.2">
      <c r="A3" s="19" t="s">
        <v>152</v>
      </c>
      <c r="B3" s="19" t="s">
        <v>232</v>
      </c>
      <c r="C3" s="22">
        <v>2009</v>
      </c>
      <c r="D3" s="22">
        <v>2010</v>
      </c>
      <c r="E3" s="22">
        <v>2011</v>
      </c>
      <c r="F3" s="22">
        <v>2012</v>
      </c>
      <c r="G3" s="22">
        <v>2013</v>
      </c>
      <c r="H3" s="22">
        <v>2014</v>
      </c>
      <c r="I3" s="22">
        <v>2015</v>
      </c>
      <c r="J3" s="22">
        <v>2016</v>
      </c>
      <c r="K3" s="22">
        <v>2017</v>
      </c>
      <c r="L3" s="22">
        <v>2018</v>
      </c>
      <c r="M3" s="22">
        <v>2019</v>
      </c>
      <c r="N3" s="22">
        <v>2020</v>
      </c>
    </row>
    <row r="4" spans="1:14" ht="15" customHeight="1" x14ac:dyDescent="0.2">
      <c r="A4" s="36" t="s">
        <v>121</v>
      </c>
      <c r="B4" s="20">
        <v>1</v>
      </c>
      <c r="C4" s="20">
        <v>727840117.29172003</v>
      </c>
      <c r="D4" s="20">
        <v>751061821.16873908</v>
      </c>
      <c r="E4" s="20">
        <v>785314954.32004893</v>
      </c>
      <c r="F4" s="20">
        <v>848311003.61072302</v>
      </c>
      <c r="G4" s="20">
        <v>801199427.85679197</v>
      </c>
      <c r="H4" s="20">
        <v>858769993.92777503</v>
      </c>
      <c r="I4" s="20">
        <v>972986576.15494609</v>
      </c>
      <c r="J4" s="20">
        <v>1212727332.9262788</v>
      </c>
      <c r="K4" s="20">
        <v>1332679720.2334082</v>
      </c>
      <c r="L4" s="20">
        <v>1345405309.47</v>
      </c>
      <c r="M4" s="20">
        <v>1391861943.1146002</v>
      </c>
      <c r="N4" s="20">
        <v>1347588544.0327001</v>
      </c>
    </row>
    <row r="5" spans="1:14" ht="15" customHeight="1" x14ac:dyDescent="0.2">
      <c r="A5" s="37" t="s">
        <v>122</v>
      </c>
      <c r="B5" s="21">
        <v>2</v>
      </c>
      <c r="C5" s="21">
        <v>708866184.28771806</v>
      </c>
      <c r="D5" s="21">
        <v>688074193.96542001</v>
      </c>
      <c r="E5" s="21">
        <v>720143900.20351696</v>
      </c>
      <c r="F5" s="21">
        <v>778455099.37898302</v>
      </c>
      <c r="G5" s="21">
        <v>743101069.55839503</v>
      </c>
      <c r="H5" s="21">
        <v>799791088.52560592</v>
      </c>
      <c r="I5" s="21">
        <v>621506259.60905802</v>
      </c>
      <c r="J5" s="21">
        <v>825302588.81914604</v>
      </c>
      <c r="K5" s="21">
        <v>804471206.38873506</v>
      </c>
      <c r="L5" s="21">
        <v>862152938.91199601</v>
      </c>
      <c r="M5" s="21">
        <v>775802187.44296002</v>
      </c>
      <c r="N5" s="21">
        <v>797582438.49561989</v>
      </c>
    </row>
    <row r="6" spans="1:14" ht="15" customHeight="1" x14ac:dyDescent="0.2">
      <c r="A6" s="36" t="s">
        <v>24</v>
      </c>
      <c r="B6" s="20">
        <v>3</v>
      </c>
      <c r="C6" s="20">
        <v>744684976.51094198</v>
      </c>
      <c r="D6" s="20">
        <v>735409893.24360001</v>
      </c>
      <c r="E6" s="20">
        <v>787881170.83632898</v>
      </c>
      <c r="F6" s="20">
        <v>866322985.88930809</v>
      </c>
      <c r="G6" s="20">
        <v>793924375.031654</v>
      </c>
      <c r="H6" s="20">
        <v>846259214.239784</v>
      </c>
      <c r="I6" s="20">
        <v>906423178.55677807</v>
      </c>
      <c r="J6" s="20">
        <v>1092597540.550921</v>
      </c>
      <c r="K6" s="20">
        <v>1294483216.042923</v>
      </c>
      <c r="L6" s="20">
        <v>1348864274.2</v>
      </c>
      <c r="M6" s="20">
        <v>1365822701.516</v>
      </c>
      <c r="N6" s="20">
        <v>1354518480.9312999</v>
      </c>
    </row>
    <row r="7" spans="1:14" ht="15" customHeight="1" x14ac:dyDescent="0.2">
      <c r="A7" s="37" t="s">
        <v>123</v>
      </c>
      <c r="B7" s="21">
        <v>4</v>
      </c>
      <c r="C7" s="21">
        <v>449982282.71630496</v>
      </c>
      <c r="D7" s="21">
        <v>441858939.78702301</v>
      </c>
      <c r="E7" s="21">
        <v>438449587.93012691</v>
      </c>
      <c r="F7" s="21">
        <v>350058412.71964198</v>
      </c>
      <c r="G7" s="21">
        <v>333673532.99876302</v>
      </c>
      <c r="H7" s="21">
        <v>365255604.79404998</v>
      </c>
      <c r="I7" s="21">
        <v>413486647.93652499</v>
      </c>
      <c r="J7" s="21">
        <v>525537674.12617898</v>
      </c>
      <c r="K7" s="21">
        <v>634216038.30741</v>
      </c>
      <c r="L7" s="21">
        <v>638055636.75999999</v>
      </c>
      <c r="M7" s="21">
        <v>657652692.77600002</v>
      </c>
      <c r="N7" s="21">
        <v>680405993.32200003</v>
      </c>
    </row>
    <row r="8" spans="1:14" ht="15" customHeight="1" x14ac:dyDescent="0.2">
      <c r="A8" s="36" t="s">
        <v>124</v>
      </c>
      <c r="B8" s="20">
        <v>5</v>
      </c>
      <c r="C8" s="20">
        <v>294702693.79463696</v>
      </c>
      <c r="D8" s="20">
        <v>293550953.456577</v>
      </c>
      <c r="E8" s="20">
        <v>349431581.906201</v>
      </c>
      <c r="F8" s="20">
        <v>516264573.16966498</v>
      </c>
      <c r="G8" s="20">
        <v>460250842.03288996</v>
      </c>
      <c r="H8" s="20">
        <v>481003608.44573295</v>
      </c>
      <c r="I8" s="20">
        <v>492936529.62025207</v>
      </c>
      <c r="J8" s="20">
        <v>567059865.42474198</v>
      </c>
      <c r="K8" s="20">
        <v>660267177.73551297</v>
      </c>
      <c r="L8" s="20">
        <v>710808637.43999994</v>
      </c>
      <c r="M8" s="20">
        <v>708170007.74000001</v>
      </c>
      <c r="N8" s="20">
        <v>674112486.60930002</v>
      </c>
    </row>
    <row r="9" spans="1:14" ht="15" customHeight="1" x14ac:dyDescent="0.2">
      <c r="A9" s="37" t="s">
        <v>145</v>
      </c>
      <c r="B9" s="21" t="s">
        <v>137</v>
      </c>
      <c r="C9" s="21">
        <v>18333518.028329</v>
      </c>
      <c r="D9" s="21">
        <v>63732483.407004997</v>
      </c>
      <c r="E9" s="21">
        <v>64125660.703464001</v>
      </c>
      <c r="F9" s="21">
        <v>70609234.022303998</v>
      </c>
      <c r="G9" s="21">
        <v>63425933.405208997</v>
      </c>
      <c r="H9" s="21">
        <v>62803720.531118006</v>
      </c>
      <c r="I9" s="21">
        <v>299543894.098351</v>
      </c>
      <c r="J9" s="21">
        <v>360414357.82131201</v>
      </c>
      <c r="K9" s="21">
        <v>442996807.31004804</v>
      </c>
      <c r="L9" s="21">
        <v>475113153.63175404</v>
      </c>
      <c r="M9" s="21">
        <v>607717792.83622003</v>
      </c>
      <c r="N9" s="21">
        <v>564281631.70797503</v>
      </c>
    </row>
    <row r="10" spans="1:14" ht="15" customHeight="1" x14ac:dyDescent="0.2">
      <c r="A10" s="36" t="s">
        <v>144</v>
      </c>
      <c r="B10" s="20" t="s">
        <v>138</v>
      </c>
      <c r="C10" s="20">
        <v>104670016.96204001</v>
      </c>
      <c r="D10" s="20">
        <v>81148422.491386995</v>
      </c>
      <c r="E10" s="20">
        <v>47656443.747093007</v>
      </c>
      <c r="F10" s="20">
        <v>129489119.23374701</v>
      </c>
      <c r="G10" s="20">
        <v>64332157.697840005</v>
      </c>
      <c r="H10" s="20">
        <v>91908026.146968007</v>
      </c>
      <c r="I10" s="20">
        <v>52840893.005134009</v>
      </c>
      <c r="J10" s="20">
        <v>64834006.441201992</v>
      </c>
      <c r="K10" s="20">
        <v>57438911.950486004</v>
      </c>
      <c r="L10" s="20">
        <v>46825452.339931011</v>
      </c>
      <c r="M10" s="20">
        <v>53827556.452029005</v>
      </c>
      <c r="N10" s="20">
        <v>39317728.798651002</v>
      </c>
    </row>
    <row r="11" spans="1:14" ht="15" customHeight="1" x14ac:dyDescent="0.2">
      <c r="A11" s="37" t="s">
        <v>146</v>
      </c>
      <c r="B11" s="21" t="s">
        <v>151</v>
      </c>
      <c r="C11" s="21"/>
      <c r="D11" s="21"/>
      <c r="E11" s="21"/>
      <c r="F11" s="21"/>
      <c r="G11" s="21"/>
      <c r="H11" s="21"/>
      <c r="I11" s="72"/>
      <c r="J11" s="21">
        <v>85916053.057256982</v>
      </c>
      <c r="K11" s="21">
        <v>113446689.72</v>
      </c>
      <c r="L11" s="21">
        <v>118277395.59199999</v>
      </c>
      <c r="M11" s="21">
        <v>175798028.800302</v>
      </c>
      <c r="N11" s="21">
        <v>151103285.14164001</v>
      </c>
    </row>
    <row r="12" spans="1:14" ht="15" customHeight="1" x14ac:dyDescent="0.2">
      <c r="A12" s="36" t="s">
        <v>19</v>
      </c>
      <c r="B12" s="20">
        <v>14</v>
      </c>
      <c r="C12" s="20">
        <v>525175561.65123296</v>
      </c>
      <c r="D12" s="20">
        <v>485144138.44735295</v>
      </c>
      <c r="E12" s="20">
        <v>469476799.66729802</v>
      </c>
      <c r="F12" s="20">
        <v>565022963.37899101</v>
      </c>
      <c r="G12" s="20">
        <v>724428218.38232589</v>
      </c>
      <c r="H12" s="20">
        <v>698830340.09487402</v>
      </c>
      <c r="I12" s="20">
        <v>740603725.92602098</v>
      </c>
      <c r="J12" s="20">
        <v>849525026.79971409</v>
      </c>
      <c r="K12" s="20">
        <v>816959502.36059391</v>
      </c>
      <c r="L12" s="20">
        <v>723633359.71419096</v>
      </c>
      <c r="M12" s="20">
        <v>706007532.61467397</v>
      </c>
      <c r="N12" s="20">
        <v>602231101.43552196</v>
      </c>
    </row>
    <row r="13" spans="1:14" ht="15" customHeight="1" x14ac:dyDescent="0.2">
      <c r="A13" s="73" t="s">
        <v>142</v>
      </c>
      <c r="B13" s="72" t="s">
        <v>139</v>
      </c>
      <c r="C13" s="72">
        <v>513528465.45050395</v>
      </c>
      <c r="D13" s="72">
        <v>445083539.22785693</v>
      </c>
      <c r="E13" s="72"/>
      <c r="F13" s="72">
        <v>500238553.41228008</v>
      </c>
      <c r="G13" s="72">
        <v>667220596.00953484</v>
      </c>
      <c r="H13" s="72">
        <v>653833674.00763202</v>
      </c>
      <c r="I13" s="72"/>
      <c r="J13" s="72">
        <v>578583806.64542603</v>
      </c>
      <c r="K13" s="72">
        <v>547168558.79892278</v>
      </c>
      <c r="L13" s="72">
        <v>488237243.4874779</v>
      </c>
      <c r="M13" s="72">
        <v>377052160.36959392</v>
      </c>
      <c r="N13" s="72">
        <v>333486726.91259205</v>
      </c>
    </row>
    <row r="14" spans="1:14" ht="15" customHeight="1" x14ac:dyDescent="0.2">
      <c r="A14" s="36" t="s">
        <v>20</v>
      </c>
      <c r="B14" s="20">
        <v>17</v>
      </c>
      <c r="C14" s="20">
        <v>591410253.79526401</v>
      </c>
      <c r="D14" s="20">
        <v>604399354.88644791</v>
      </c>
      <c r="E14" s="20">
        <v>557182850.40710306</v>
      </c>
      <c r="F14" s="20">
        <v>663079588.72400296</v>
      </c>
      <c r="G14" s="20">
        <v>804780657.15963006</v>
      </c>
      <c r="H14" s="20">
        <v>673167081.68439209</v>
      </c>
      <c r="I14" s="20">
        <v>744398764.80806112</v>
      </c>
      <c r="J14" s="20">
        <v>685371483.53000009</v>
      </c>
      <c r="K14" s="20">
        <v>688320874.0999999</v>
      </c>
      <c r="L14" s="20">
        <v>707052608.19247401</v>
      </c>
      <c r="M14" s="20">
        <v>684574953.10360396</v>
      </c>
      <c r="N14" s="20">
        <v>597166779.43733895</v>
      </c>
    </row>
    <row r="15" spans="1:14" ht="15" customHeight="1" x14ac:dyDescent="0.2">
      <c r="A15" s="37" t="s">
        <v>23</v>
      </c>
      <c r="B15" s="21">
        <v>18</v>
      </c>
      <c r="C15" s="21">
        <v>579229237.91798306</v>
      </c>
      <c r="D15" s="21">
        <v>580984153.48844504</v>
      </c>
      <c r="E15" s="21">
        <v>536302699.58898699</v>
      </c>
      <c r="F15" s="21">
        <v>629691259.86639285</v>
      </c>
      <c r="G15" s="21">
        <v>748614254.30649686</v>
      </c>
      <c r="H15" s="21">
        <v>637818550.85642815</v>
      </c>
      <c r="I15" s="21">
        <v>688085468.07537007</v>
      </c>
      <c r="J15" s="21">
        <v>578451860.66891003</v>
      </c>
      <c r="K15" s="21">
        <v>543550586.974859</v>
      </c>
      <c r="L15" s="21">
        <v>470951359.227943</v>
      </c>
      <c r="M15" s="21">
        <v>404854981.01376402</v>
      </c>
      <c r="N15" s="21">
        <v>316079197.81648296</v>
      </c>
    </row>
    <row r="16" spans="1:14" ht="15" customHeight="1" x14ac:dyDescent="0.2">
      <c r="A16" s="36" t="s">
        <v>147</v>
      </c>
      <c r="B16" s="20" t="s">
        <v>140</v>
      </c>
      <c r="C16" s="20">
        <v>54540770.177569002</v>
      </c>
      <c r="D16" s="20">
        <v>58797732.361828998</v>
      </c>
      <c r="E16" s="20">
        <v>64116287.927474998</v>
      </c>
      <c r="F16" s="20">
        <v>53445983.130613998</v>
      </c>
      <c r="G16" s="20">
        <v>63529347.985470012</v>
      </c>
      <c r="H16" s="20">
        <v>57590740.136034995</v>
      </c>
      <c r="I16" s="20">
        <v>72485845.16894199</v>
      </c>
      <c r="J16" s="20">
        <v>92544446.614923</v>
      </c>
      <c r="K16" s="20">
        <v>101356074.16610399</v>
      </c>
      <c r="L16" s="20">
        <v>112969502.458331</v>
      </c>
      <c r="M16" s="20">
        <v>121195770.700133</v>
      </c>
      <c r="N16" s="20">
        <v>132041768.997334</v>
      </c>
    </row>
    <row r="17" spans="1:27" ht="15" customHeight="1" x14ac:dyDescent="0.2">
      <c r="A17" s="37" t="s">
        <v>21</v>
      </c>
      <c r="B17" s="21">
        <v>21</v>
      </c>
      <c r="C17" s="21">
        <v>138782444.03830901</v>
      </c>
      <c r="D17" s="21">
        <v>117379182.74262601</v>
      </c>
      <c r="E17" s="21">
        <v>129693789.18977401</v>
      </c>
      <c r="F17" s="21">
        <v>170008667.50792301</v>
      </c>
      <c r="G17" s="21">
        <v>147352440.21253899</v>
      </c>
      <c r="H17" s="21">
        <v>169674916.08177599</v>
      </c>
      <c r="I17" s="21">
        <v>158920393.88855001</v>
      </c>
      <c r="J17" s="21">
        <v>136495907.949251</v>
      </c>
      <c r="K17" s="21">
        <v>172385997.01304099</v>
      </c>
      <c r="L17" s="21">
        <v>172564021.827355</v>
      </c>
      <c r="M17" s="21">
        <v>173584412.73322299</v>
      </c>
      <c r="N17" s="21">
        <v>195233069.23201403</v>
      </c>
    </row>
    <row r="18" spans="1:27" ht="15" customHeight="1" x14ac:dyDescent="0.2">
      <c r="A18" s="36" t="s">
        <v>18</v>
      </c>
      <c r="B18" s="20">
        <v>22</v>
      </c>
      <c r="C18" s="20">
        <v>56767452.999749996</v>
      </c>
      <c r="D18" s="20">
        <v>44604944.163496993</v>
      </c>
      <c r="E18" s="20">
        <v>44785623.042131998</v>
      </c>
      <c r="F18" s="20">
        <v>43874397.053669006</v>
      </c>
      <c r="G18" s="20">
        <v>52389446.281711005</v>
      </c>
      <c r="H18" s="20">
        <v>50205306.230983995</v>
      </c>
      <c r="I18" s="20">
        <v>45191971.019381002</v>
      </c>
      <c r="J18" s="20">
        <v>55986319.538896002</v>
      </c>
      <c r="K18" s="20">
        <v>56415699.457214005</v>
      </c>
      <c r="L18" s="20">
        <v>59631844.619999997</v>
      </c>
      <c r="M18" s="20">
        <v>61421106.880000003</v>
      </c>
      <c r="N18" s="20">
        <v>58005956.049999997</v>
      </c>
    </row>
    <row r="19" spans="1:27" ht="15" customHeight="1" x14ac:dyDescent="0.2">
      <c r="A19" s="37" t="s">
        <v>148</v>
      </c>
      <c r="B19" s="21" t="s">
        <v>141</v>
      </c>
      <c r="C19" s="21">
        <v>13483409.65123</v>
      </c>
      <c r="D19" s="21">
        <v>12958606.671154</v>
      </c>
      <c r="E19" s="21">
        <v>17925109.939006001</v>
      </c>
      <c r="F19" s="21">
        <v>17992455.892887004</v>
      </c>
      <c r="G19" s="21">
        <v>8611587.6747450009</v>
      </c>
      <c r="H19" s="21">
        <v>1582032.5985099999</v>
      </c>
      <c r="I19" s="21">
        <v>-5838683.1150810011</v>
      </c>
      <c r="J19" s="21">
        <v>16537839.209625999</v>
      </c>
      <c r="K19" s="21">
        <v>32827935.042874001</v>
      </c>
      <c r="L19" s="21">
        <v>36936473.580551006</v>
      </c>
      <c r="M19" s="21">
        <v>39669572.075569004</v>
      </c>
      <c r="N19" s="21">
        <v>39944755.378132999</v>
      </c>
    </row>
    <row r="20" spans="1:27" ht="15" customHeight="1" x14ac:dyDescent="0.2">
      <c r="A20" s="36" t="s">
        <v>22</v>
      </c>
      <c r="B20" s="20">
        <v>29</v>
      </c>
      <c r="C20" s="20">
        <v>30685677.04456</v>
      </c>
      <c r="D20" s="20">
        <v>31718146.204986002</v>
      </c>
      <c r="E20" s="20">
        <v>30650418.979594998</v>
      </c>
      <c r="F20" s="20">
        <v>39266429.561668001</v>
      </c>
      <c r="G20" s="20">
        <v>38576394.577854998</v>
      </c>
      <c r="H20" s="20">
        <v>45508944.992603011</v>
      </c>
      <c r="I20" s="20">
        <v>53442717.520301007</v>
      </c>
      <c r="J20" s="20">
        <v>45798749.577447996</v>
      </c>
      <c r="K20" s="20">
        <v>36739553.126236007</v>
      </c>
      <c r="L20" s="20">
        <v>48193507.161504008</v>
      </c>
      <c r="M20" s="20">
        <v>56216732.436391011</v>
      </c>
      <c r="N20" s="20">
        <v>59417762.304283999</v>
      </c>
    </row>
    <row r="21" spans="1:27" ht="15" customHeight="1" x14ac:dyDescent="0.2">
      <c r="A21" s="23" t="s">
        <v>150</v>
      </c>
    </row>
    <row r="22" spans="1:27" ht="15" customHeight="1" x14ac:dyDescent="0.2">
      <c r="A22" s="23"/>
    </row>
    <row r="23" spans="1:27" ht="15" customHeight="1" x14ac:dyDescent="0.2"/>
    <row r="24" spans="1:27" ht="15" customHeight="1" x14ac:dyDescent="0.2"/>
    <row r="25" spans="1:27" ht="24.95" customHeight="1" x14ac:dyDescent="0.2">
      <c r="A25" s="91" t="s">
        <v>201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27" ht="20.100000000000001" customHeight="1" x14ac:dyDescent="0.2">
      <c r="A26" s="24" t="s">
        <v>180</v>
      </c>
      <c r="B26" s="19" t="s">
        <v>232</v>
      </c>
      <c r="C26" s="22">
        <v>2009</v>
      </c>
      <c r="D26" s="22">
        <v>2010</v>
      </c>
      <c r="E26" s="22">
        <v>2011</v>
      </c>
      <c r="F26" s="22">
        <v>2012</v>
      </c>
      <c r="G26" s="22">
        <v>2013</v>
      </c>
      <c r="H26" s="22">
        <v>2014</v>
      </c>
      <c r="I26" s="22">
        <v>2015</v>
      </c>
      <c r="J26" s="22">
        <v>2016</v>
      </c>
      <c r="K26" s="22">
        <v>2017</v>
      </c>
      <c r="L26" s="22">
        <v>2018</v>
      </c>
      <c r="M26" s="22">
        <v>2019</v>
      </c>
      <c r="N26" s="22">
        <v>2020</v>
      </c>
    </row>
    <row r="27" spans="1:27" ht="15" customHeight="1" x14ac:dyDescent="0.2">
      <c r="A27" s="90" t="s">
        <v>181</v>
      </c>
      <c r="B27" s="90"/>
      <c r="C27" s="9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27" ht="15" customHeight="1" x14ac:dyDescent="0.2">
      <c r="A28" s="16" t="s">
        <v>24</v>
      </c>
      <c r="B28" s="38" t="s">
        <v>183</v>
      </c>
      <c r="C28" s="13">
        <f t="shared" ref="C28:N28" si="0">C6</f>
        <v>744684976.51094198</v>
      </c>
      <c r="D28" s="13">
        <f t="shared" si="0"/>
        <v>735409893.24360001</v>
      </c>
      <c r="E28" s="13">
        <f t="shared" si="0"/>
        <v>787881170.83632898</v>
      </c>
      <c r="F28" s="13">
        <f t="shared" si="0"/>
        <v>866322985.88930809</v>
      </c>
      <c r="G28" s="13">
        <f t="shared" si="0"/>
        <v>793924375.031654</v>
      </c>
      <c r="H28" s="13">
        <f t="shared" si="0"/>
        <v>846259214.239784</v>
      </c>
      <c r="I28" s="13">
        <f t="shared" si="0"/>
        <v>906423178.55677807</v>
      </c>
      <c r="J28" s="13">
        <f t="shared" si="0"/>
        <v>1092597540.550921</v>
      </c>
      <c r="K28" s="13">
        <f t="shared" si="0"/>
        <v>1294483216.042923</v>
      </c>
      <c r="L28" s="13">
        <f t="shared" si="0"/>
        <v>1348864274.2</v>
      </c>
      <c r="M28" s="13">
        <f t="shared" si="0"/>
        <v>1365822701.516</v>
      </c>
      <c r="N28" s="13">
        <f t="shared" si="0"/>
        <v>1354518480.9312999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x14ac:dyDescent="0.2">
      <c r="A29" s="17" t="s">
        <v>144</v>
      </c>
      <c r="B29" s="39" t="s">
        <v>219</v>
      </c>
      <c r="C29" s="15">
        <f t="shared" ref="C29:N29" si="1">C10</f>
        <v>104670016.96204001</v>
      </c>
      <c r="D29" s="15">
        <f t="shared" si="1"/>
        <v>81148422.491386995</v>
      </c>
      <c r="E29" s="15">
        <f t="shared" si="1"/>
        <v>47656443.747093007</v>
      </c>
      <c r="F29" s="15">
        <f t="shared" si="1"/>
        <v>129489119.23374701</v>
      </c>
      <c r="G29" s="15">
        <f t="shared" si="1"/>
        <v>64332157.697840005</v>
      </c>
      <c r="H29" s="15">
        <f t="shared" si="1"/>
        <v>91908026.146968007</v>
      </c>
      <c r="I29" s="15">
        <f t="shared" si="1"/>
        <v>52840893.005134009</v>
      </c>
      <c r="J29" s="15">
        <f t="shared" si="1"/>
        <v>64834006.441201992</v>
      </c>
      <c r="K29" s="15">
        <f t="shared" si="1"/>
        <v>57438911.950486004</v>
      </c>
      <c r="L29" s="15">
        <f t="shared" si="1"/>
        <v>46825452.339931011</v>
      </c>
      <c r="M29" s="15">
        <f t="shared" si="1"/>
        <v>53827556.452029005</v>
      </c>
      <c r="N29" s="15">
        <f t="shared" si="1"/>
        <v>39317728.798651002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x14ac:dyDescent="0.2">
      <c r="A30" s="90" t="s">
        <v>182</v>
      </c>
      <c r="B30" s="90"/>
      <c r="C30" s="9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27" ht="15" customHeight="1" x14ac:dyDescent="0.2">
      <c r="A31" s="16" t="s">
        <v>190</v>
      </c>
      <c r="B31" s="38" t="s">
        <v>204</v>
      </c>
      <c r="C31" s="13">
        <f>C12+C16+C17+C18+C20</f>
        <v>805951905.91142094</v>
      </c>
      <c r="D31" s="13">
        <f>D12+D16+D17+D18+D20</f>
        <v>737644143.92029083</v>
      </c>
      <c r="E31" s="13">
        <f t="shared" ref="E31:H31" si="2">E12+E16+E17+E18+E20</f>
        <v>738722918.80627394</v>
      </c>
      <c r="F31" s="13">
        <f t="shared" si="2"/>
        <v>871618440.63286507</v>
      </c>
      <c r="G31" s="13">
        <f t="shared" si="2"/>
        <v>1026275847.4399009</v>
      </c>
      <c r="H31" s="13">
        <f t="shared" si="2"/>
        <v>1021810247.536272</v>
      </c>
      <c r="I31" s="13">
        <f t="shared" ref="I31:N31" si="3">I12+I16+I17+I18+I20</f>
        <v>1070644653.523195</v>
      </c>
      <c r="J31" s="13">
        <f t="shared" si="3"/>
        <v>1180350450.480232</v>
      </c>
      <c r="K31" s="13">
        <f t="shared" si="3"/>
        <v>1183856826.123189</v>
      </c>
      <c r="L31" s="13">
        <f t="shared" si="3"/>
        <v>1116992235.7813809</v>
      </c>
      <c r="M31" s="13">
        <f t="shared" si="3"/>
        <v>1118425555.3644209</v>
      </c>
      <c r="N31" s="13">
        <f t="shared" si="3"/>
        <v>1046929658.019154</v>
      </c>
    </row>
    <row r="32" spans="1:27" ht="15" customHeight="1" x14ac:dyDescent="0.2">
      <c r="A32" s="17" t="s">
        <v>192</v>
      </c>
      <c r="B32" s="39" t="s">
        <v>220</v>
      </c>
      <c r="C32" s="98"/>
      <c r="D32" s="99"/>
      <c r="E32" s="99"/>
      <c r="F32" s="99"/>
      <c r="G32" s="99"/>
      <c r="H32" s="99"/>
      <c r="I32" s="100"/>
      <c r="J32" s="15">
        <f t="shared" ref="J32:N32" si="4">J9-(J11+(J12-J13))</f>
        <v>3557084.6097669601</v>
      </c>
      <c r="K32" s="15">
        <f t="shared" si="4"/>
        <v>59759174.028376877</v>
      </c>
      <c r="L32" s="15">
        <f t="shared" si="4"/>
        <v>121439641.81304097</v>
      </c>
      <c r="M32" s="15">
        <f t="shared" si="4"/>
        <v>102964391.790838</v>
      </c>
      <c r="N32" s="15">
        <f t="shared" si="4"/>
        <v>144433972.04340512</v>
      </c>
      <c r="W32" s="1"/>
      <c r="X32" s="1"/>
      <c r="Y32" s="1"/>
      <c r="Z32" s="1"/>
      <c r="AA32" s="1"/>
    </row>
    <row r="33" spans="1:27" ht="15" customHeight="1" x14ac:dyDescent="0.2">
      <c r="A33" s="16" t="s">
        <v>148</v>
      </c>
      <c r="B33" s="38" t="s">
        <v>221</v>
      </c>
      <c r="C33" s="13">
        <f>C19</f>
        <v>13483409.65123</v>
      </c>
      <c r="D33" s="13">
        <f t="shared" ref="D33:H33" si="5">D19</f>
        <v>12958606.671154</v>
      </c>
      <c r="E33" s="13">
        <f t="shared" si="5"/>
        <v>17925109.939006001</v>
      </c>
      <c r="F33" s="13">
        <f t="shared" si="5"/>
        <v>17992455.892887004</v>
      </c>
      <c r="G33" s="13">
        <f t="shared" si="5"/>
        <v>8611587.6747450009</v>
      </c>
      <c r="H33" s="13">
        <f t="shared" si="5"/>
        <v>1582032.5985099999</v>
      </c>
      <c r="I33" s="13">
        <f t="shared" ref="I33:N33" si="6">I19</f>
        <v>-5838683.1150810011</v>
      </c>
      <c r="J33" s="13">
        <f t="shared" si="6"/>
        <v>16537839.209625999</v>
      </c>
      <c r="K33" s="13">
        <f t="shared" si="6"/>
        <v>32827935.042874001</v>
      </c>
      <c r="L33" s="13">
        <f t="shared" si="6"/>
        <v>36936473.580551006</v>
      </c>
      <c r="M33" s="13">
        <f t="shared" si="6"/>
        <v>39669572.075569004</v>
      </c>
      <c r="N33" s="13">
        <f t="shared" si="6"/>
        <v>39944755.378132999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x14ac:dyDescent="0.2">
      <c r="A34" s="90" t="s">
        <v>198</v>
      </c>
      <c r="B34" s="90"/>
      <c r="C34" s="9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27" ht="15" customHeight="1" x14ac:dyDescent="0.2">
      <c r="A35" s="16" t="s">
        <v>198</v>
      </c>
      <c r="B35" s="13"/>
      <c r="C35" s="101"/>
      <c r="D35" s="102"/>
      <c r="E35" s="102"/>
      <c r="F35" s="102"/>
      <c r="G35" s="102"/>
      <c r="H35" s="102"/>
      <c r="I35" s="103"/>
      <c r="J35" s="13">
        <f t="shared" ref="J35:N35" si="7">(J28+J29)-(SUM(J31:J33))</f>
        <v>-43013827.307502031</v>
      </c>
      <c r="K35" s="13">
        <f t="shared" si="7"/>
        <v>75478192.79896903</v>
      </c>
      <c r="L35" s="13">
        <f t="shared" si="7"/>
        <v>120321375.36495829</v>
      </c>
      <c r="M35" s="13">
        <f t="shared" si="7"/>
        <v>158590738.73720121</v>
      </c>
      <c r="N35" s="13">
        <f t="shared" si="7"/>
        <v>162527824.28925872</v>
      </c>
      <c r="W35" s="1"/>
      <c r="X35" s="1"/>
      <c r="Y35" s="1"/>
      <c r="Z35" s="1"/>
      <c r="AA35" s="1"/>
    </row>
    <row r="40" spans="1:27" ht="24.95" customHeight="1" x14ac:dyDescent="0.2">
      <c r="A40" s="95" t="s">
        <v>200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7"/>
    </row>
    <row r="41" spans="1:27" ht="20.100000000000001" customHeight="1" x14ac:dyDescent="0.2">
      <c r="A41" s="69" t="s">
        <v>180</v>
      </c>
      <c r="B41" s="19" t="s">
        <v>232</v>
      </c>
      <c r="C41" s="22">
        <v>2009</v>
      </c>
      <c r="D41" s="22">
        <v>2010</v>
      </c>
      <c r="E41" s="22">
        <v>2011</v>
      </c>
      <c r="F41" s="22">
        <v>2012</v>
      </c>
      <c r="G41" s="22">
        <v>2013</v>
      </c>
      <c r="H41" s="22">
        <v>2014</v>
      </c>
      <c r="I41" s="22">
        <v>2015</v>
      </c>
      <c r="J41" s="22">
        <v>2016</v>
      </c>
      <c r="K41" s="22">
        <v>2017</v>
      </c>
      <c r="L41" s="22">
        <v>2018</v>
      </c>
      <c r="M41" s="22">
        <v>2019</v>
      </c>
      <c r="N41" s="22">
        <v>2020</v>
      </c>
    </row>
    <row r="42" spans="1:27" x14ac:dyDescent="0.2">
      <c r="A42" s="92" t="s">
        <v>182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4"/>
    </row>
    <row r="43" spans="1:27" ht="15" customHeight="1" x14ac:dyDescent="0.2">
      <c r="A43" s="16" t="s">
        <v>19</v>
      </c>
      <c r="B43" s="38" t="s">
        <v>231</v>
      </c>
      <c r="C43" s="70">
        <v>525175561.65123296</v>
      </c>
      <c r="D43" s="70">
        <v>485144138.44735295</v>
      </c>
      <c r="E43" s="70">
        <v>469476799.66729802</v>
      </c>
      <c r="F43" s="70">
        <v>565022963.37899089</v>
      </c>
      <c r="G43" s="70">
        <v>724428218.38232601</v>
      </c>
      <c r="H43" s="70">
        <v>698830340.09487402</v>
      </c>
      <c r="I43" s="70">
        <v>740603725.92602098</v>
      </c>
      <c r="J43" s="70">
        <v>849525026.79971397</v>
      </c>
      <c r="K43" s="70">
        <v>816959502.36059403</v>
      </c>
      <c r="L43" s="70">
        <v>723633359.71419096</v>
      </c>
      <c r="M43" s="70">
        <v>706007532.61467397</v>
      </c>
      <c r="N43" s="70">
        <v>602231101.43552196</v>
      </c>
    </row>
    <row r="44" spans="1:27" ht="15" customHeight="1" x14ac:dyDescent="0.2">
      <c r="A44" s="17" t="s">
        <v>18</v>
      </c>
      <c r="B44" s="39" t="s">
        <v>186</v>
      </c>
      <c r="C44" s="71">
        <v>56767452.999750003</v>
      </c>
      <c r="D44" s="71">
        <v>44604944.163497001</v>
      </c>
      <c r="E44" s="71">
        <v>44785623.042131998</v>
      </c>
      <c r="F44" s="71">
        <v>43874397.053668998</v>
      </c>
      <c r="G44" s="71">
        <v>52389446.281710997</v>
      </c>
      <c r="H44" s="71">
        <v>50205306.230983995</v>
      </c>
      <c r="I44" s="71">
        <v>45191971.019381002</v>
      </c>
      <c r="J44" s="71">
        <v>55986319.538896009</v>
      </c>
      <c r="K44" s="71">
        <v>56415699.457213998</v>
      </c>
      <c r="L44" s="71">
        <v>59631844.620000005</v>
      </c>
      <c r="M44" s="71">
        <v>61421106.880000003</v>
      </c>
      <c r="N44" s="71">
        <v>58005956.050000012</v>
      </c>
    </row>
    <row r="45" spans="1:27" ht="15" customHeight="1" x14ac:dyDescent="0.2">
      <c r="A45" s="16" t="s">
        <v>22</v>
      </c>
      <c r="B45" s="38" t="s">
        <v>208</v>
      </c>
      <c r="C45" s="70">
        <v>30685677.04456</v>
      </c>
      <c r="D45" s="70">
        <v>31718146.204985999</v>
      </c>
      <c r="E45" s="70">
        <v>30650418.979594998</v>
      </c>
      <c r="F45" s="70">
        <v>39266429.561668001</v>
      </c>
      <c r="G45" s="70">
        <v>38576394.577855006</v>
      </c>
      <c r="H45" s="70">
        <v>45508944.992602997</v>
      </c>
      <c r="I45" s="70">
        <v>53442717.520301007</v>
      </c>
      <c r="J45" s="70">
        <v>45798749.577447996</v>
      </c>
      <c r="K45" s="70">
        <v>36739553.126235999</v>
      </c>
      <c r="L45" s="70">
        <v>48193507.161504</v>
      </c>
      <c r="M45" s="70">
        <v>56216732.436390996</v>
      </c>
      <c r="N45" s="70">
        <v>59417762.304283999</v>
      </c>
    </row>
    <row r="46" spans="1:27" ht="15" customHeight="1" x14ac:dyDescent="0.2">
      <c r="A46" s="17" t="s">
        <v>21</v>
      </c>
      <c r="B46" s="39" t="s">
        <v>191</v>
      </c>
      <c r="C46" s="71">
        <v>138782444.03830901</v>
      </c>
      <c r="D46" s="71">
        <v>117379182.742626</v>
      </c>
      <c r="E46" s="71">
        <v>129693789.18977401</v>
      </c>
      <c r="F46" s="71">
        <v>170008667.50792301</v>
      </c>
      <c r="G46" s="71">
        <v>147352440.21253899</v>
      </c>
      <c r="H46" s="71">
        <v>169674916.08177599</v>
      </c>
      <c r="I46" s="71">
        <v>158920393.88855001</v>
      </c>
      <c r="J46" s="71">
        <v>136495907.949251</v>
      </c>
      <c r="K46" s="71">
        <v>172385997.01304099</v>
      </c>
      <c r="L46" s="71">
        <v>172564021.827355</v>
      </c>
      <c r="M46" s="71">
        <v>173584412.73322299</v>
      </c>
      <c r="N46" s="71">
        <v>195233069.23201403</v>
      </c>
    </row>
    <row r="47" spans="1:27" ht="15" customHeight="1" x14ac:dyDescent="0.2">
      <c r="A47" s="16" t="s">
        <v>188</v>
      </c>
      <c r="B47" s="38" t="s">
        <v>189</v>
      </c>
      <c r="C47" s="70">
        <v>54540770.177569002</v>
      </c>
      <c r="D47" s="70">
        <v>58797732.361829005</v>
      </c>
      <c r="E47" s="70">
        <v>64116287.927474998</v>
      </c>
      <c r="F47" s="70">
        <v>53445983.130613998</v>
      </c>
      <c r="G47" s="70">
        <v>63529347.985469997</v>
      </c>
      <c r="H47" s="70">
        <v>57590740.136034995</v>
      </c>
      <c r="I47" s="70">
        <v>72485845.16894199</v>
      </c>
      <c r="J47" s="70">
        <v>92544446.614923</v>
      </c>
      <c r="K47" s="70">
        <v>101356074.16610399</v>
      </c>
      <c r="L47" s="70">
        <v>112969502.458331</v>
      </c>
      <c r="M47" s="70">
        <v>121195770.700133</v>
      </c>
      <c r="N47" s="70">
        <v>132041768.997334</v>
      </c>
    </row>
    <row r="48" spans="1:27" ht="15" customHeight="1" x14ac:dyDescent="0.2">
      <c r="A48" s="92" t="s">
        <v>193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ht="15" customHeight="1" x14ac:dyDescent="0.2">
      <c r="A49" s="16" t="s">
        <v>195</v>
      </c>
      <c r="B49" s="38" t="s">
        <v>196</v>
      </c>
      <c r="C49" s="75">
        <f>SUM(C43:C47)</f>
        <v>805951905.91142094</v>
      </c>
      <c r="D49" s="75">
        <f t="shared" ref="D49:N49" si="8">SUM(D43:D47)</f>
        <v>737644143.92029095</v>
      </c>
      <c r="E49" s="75">
        <f t="shared" si="8"/>
        <v>738722918.80627406</v>
      </c>
      <c r="F49" s="75">
        <f t="shared" si="8"/>
        <v>871618440.63286495</v>
      </c>
      <c r="G49" s="75">
        <f t="shared" si="8"/>
        <v>1026275847.4399009</v>
      </c>
      <c r="H49" s="75">
        <f t="shared" si="8"/>
        <v>1021810247.5362719</v>
      </c>
      <c r="I49" s="75">
        <f t="shared" si="8"/>
        <v>1070644653.523195</v>
      </c>
      <c r="J49" s="75">
        <f t="shared" si="8"/>
        <v>1180350450.480232</v>
      </c>
      <c r="K49" s="75">
        <f t="shared" si="8"/>
        <v>1183856826.123189</v>
      </c>
      <c r="L49" s="75">
        <f t="shared" si="8"/>
        <v>1116992235.7813811</v>
      </c>
      <c r="M49" s="75">
        <f t="shared" si="8"/>
        <v>1118425555.3644209</v>
      </c>
      <c r="N49" s="75">
        <f t="shared" si="8"/>
        <v>1046929658.0191541</v>
      </c>
    </row>
    <row r="52" spans="1:14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10">
    <mergeCell ref="A48:N48"/>
    <mergeCell ref="A42:N42"/>
    <mergeCell ref="A40:N40"/>
    <mergeCell ref="C32:I32"/>
    <mergeCell ref="C35:I35"/>
    <mergeCell ref="A2:N2"/>
    <mergeCell ref="A27:C27"/>
    <mergeCell ref="A30:C30"/>
    <mergeCell ref="A25:N25"/>
    <mergeCell ref="A34:C34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M10"/>
  <sheetViews>
    <sheetView workbookViewId="0">
      <selection activeCell="B6" sqref="B6"/>
    </sheetView>
  </sheetViews>
  <sheetFormatPr defaultRowHeight="14.25" x14ac:dyDescent="0.2"/>
  <cols>
    <col min="1" max="1" width="35" customWidth="1"/>
    <col min="2" max="13" width="10.77734375" customWidth="1"/>
  </cols>
  <sheetData>
    <row r="3" spans="1:13" ht="24.95" customHeight="1" x14ac:dyDescent="0.2">
      <c r="A3" s="91" t="s">
        <v>210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20.100000000000001" customHeight="1" x14ac:dyDescent="0.2">
      <c r="A4" s="28" t="s">
        <v>209</v>
      </c>
      <c r="B4" s="28">
        <v>2009</v>
      </c>
      <c r="C4" s="28">
        <v>2010</v>
      </c>
      <c r="D4" s="28">
        <v>2011</v>
      </c>
      <c r="E4" s="28">
        <v>2012</v>
      </c>
      <c r="F4" s="28">
        <v>2013</v>
      </c>
      <c r="G4" s="28">
        <v>2014</v>
      </c>
      <c r="H4" s="28">
        <v>2015</v>
      </c>
      <c r="I4" s="28">
        <v>2016</v>
      </c>
      <c r="J4" s="28">
        <v>2017</v>
      </c>
      <c r="K4" s="28">
        <v>2018</v>
      </c>
      <c r="L4" s="28">
        <v>2019</v>
      </c>
      <c r="M4" s="28">
        <v>2020</v>
      </c>
    </row>
    <row r="5" spans="1:13" ht="15" customHeight="1" x14ac:dyDescent="0.2">
      <c r="A5" s="16" t="s">
        <v>124</v>
      </c>
      <c r="B5" s="13">
        <v>294702693.79463696</v>
      </c>
      <c r="C5" s="13">
        <v>293550953.45657694</v>
      </c>
      <c r="D5" s="13">
        <v>349431581.906201</v>
      </c>
      <c r="E5" s="13">
        <v>442167856.16966498</v>
      </c>
      <c r="F5" s="13">
        <v>406827227.03289002</v>
      </c>
      <c r="G5" s="13">
        <v>435219801.44573295</v>
      </c>
      <c r="H5" s="13">
        <v>436719283.62025201</v>
      </c>
      <c r="I5" s="13">
        <v>494690671.42474198</v>
      </c>
      <c r="J5" s="13">
        <v>569411370.73551297</v>
      </c>
      <c r="K5" s="13">
        <v>612599681.44000006</v>
      </c>
      <c r="L5" s="13">
        <v>614155700.74000001</v>
      </c>
      <c r="M5" s="13">
        <v>586461394.60930002</v>
      </c>
    </row>
    <row r="6" spans="1:13" ht="15" customHeight="1" x14ac:dyDescent="0.2">
      <c r="A6" s="17" t="s">
        <v>123</v>
      </c>
      <c r="B6" s="15">
        <v>267857153.71630499</v>
      </c>
      <c r="C6" s="15">
        <v>278199866.78702301</v>
      </c>
      <c r="D6" s="15">
        <v>280901997.93012697</v>
      </c>
      <c r="E6" s="15">
        <v>277193413.71964204</v>
      </c>
      <c r="F6" s="15">
        <v>258341157.99876302</v>
      </c>
      <c r="G6" s="15">
        <v>290843250.79404998</v>
      </c>
      <c r="H6" s="15">
        <v>321972489.93652499</v>
      </c>
      <c r="I6" s="15">
        <v>397624732.12617904</v>
      </c>
      <c r="J6" s="15">
        <v>494161927.30741</v>
      </c>
      <c r="K6" s="15">
        <v>508497023.75999999</v>
      </c>
      <c r="L6" s="15">
        <v>536791911.77600002</v>
      </c>
      <c r="M6" s="15">
        <v>574546823.32200003</v>
      </c>
    </row>
    <row r="8" spans="1:13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 x14ac:dyDescent="0.2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</sheetData>
  <mergeCells count="1">
    <mergeCell ref="A3:M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3:G6"/>
  <sheetViews>
    <sheetView workbookViewId="0">
      <selection activeCell="G13" sqref="G13"/>
    </sheetView>
  </sheetViews>
  <sheetFormatPr defaultRowHeight="14.25" x14ac:dyDescent="0.2"/>
  <cols>
    <col min="1" max="1" width="35" customWidth="1"/>
    <col min="2" max="7" width="17.77734375" customWidth="1"/>
  </cols>
  <sheetData>
    <row r="3" spans="1:7" ht="24.95" customHeight="1" x14ac:dyDescent="0.2">
      <c r="A3" s="91" t="s">
        <v>211</v>
      </c>
      <c r="B3" s="91"/>
      <c r="C3" s="91"/>
      <c r="D3" s="91"/>
      <c r="E3" s="91"/>
      <c r="F3" s="91"/>
      <c r="G3" s="91"/>
    </row>
    <row r="4" spans="1:7" ht="20.100000000000001" customHeight="1" x14ac:dyDescent="0.2">
      <c r="A4" s="28" t="s">
        <v>209</v>
      </c>
      <c r="B4" s="28">
        <v>2015</v>
      </c>
      <c r="C4" s="28">
        <v>2016</v>
      </c>
      <c r="D4" s="28">
        <v>2017</v>
      </c>
      <c r="E4" s="28">
        <v>2018</v>
      </c>
      <c r="F4" s="28">
        <v>2019</v>
      </c>
      <c r="G4" s="28">
        <v>2020</v>
      </c>
    </row>
    <row r="5" spans="1:7" ht="15" customHeight="1" x14ac:dyDescent="0.2">
      <c r="A5" s="16" t="s">
        <v>131</v>
      </c>
      <c r="B5" s="13">
        <v>42568864.921220005</v>
      </c>
      <c r="C5" s="13">
        <v>57716956.479753003</v>
      </c>
      <c r="D5" s="13">
        <v>65145774.630407006</v>
      </c>
      <c r="E5" s="13">
        <v>68711408.527565002</v>
      </c>
      <c r="F5" s="13">
        <v>73374500.881335005</v>
      </c>
      <c r="G5" s="13">
        <v>84784478.327974007</v>
      </c>
    </row>
    <row r="6" spans="1:7" ht="15" customHeight="1" x14ac:dyDescent="0.2">
      <c r="A6" s="17" t="s">
        <v>123</v>
      </c>
      <c r="B6" s="15">
        <v>301081374.44442904</v>
      </c>
      <c r="C6" s="15">
        <v>388417041.106179</v>
      </c>
      <c r="D6" s="15">
        <v>433978302.98741001</v>
      </c>
      <c r="E6" s="15">
        <v>448957850.17000002</v>
      </c>
      <c r="F6" s="15">
        <v>473564555.53600001</v>
      </c>
      <c r="G6" s="15">
        <v>512398033.69200003</v>
      </c>
    </row>
  </sheetData>
  <mergeCells count="1">
    <mergeCell ref="A3:G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C9"/>
  <sheetViews>
    <sheetView workbookViewId="0">
      <selection activeCell="A2" sqref="A2:C2"/>
    </sheetView>
  </sheetViews>
  <sheetFormatPr defaultRowHeight="14.25" x14ac:dyDescent="0.2"/>
  <cols>
    <col min="1" max="3" width="42.33203125" customWidth="1"/>
  </cols>
  <sheetData>
    <row r="2" spans="1:3" ht="24.95" customHeight="1" x14ac:dyDescent="0.2">
      <c r="A2" s="84" t="s">
        <v>104</v>
      </c>
      <c r="B2" s="84"/>
      <c r="C2" s="84"/>
    </row>
    <row r="3" spans="1:3" ht="20.100000000000001" customHeight="1" x14ac:dyDescent="0.2">
      <c r="A3" s="24" t="s">
        <v>32</v>
      </c>
      <c r="B3" s="24" t="s">
        <v>9</v>
      </c>
      <c r="C3" s="24" t="s">
        <v>103</v>
      </c>
    </row>
    <row r="4" spans="1:3" ht="15" customHeight="1" x14ac:dyDescent="0.2">
      <c r="A4" s="18">
        <v>2015</v>
      </c>
      <c r="B4" s="35">
        <v>139346</v>
      </c>
      <c r="C4" s="35">
        <v>601140823.13</v>
      </c>
    </row>
    <row r="5" spans="1:3" ht="15" customHeight="1" x14ac:dyDescent="0.2">
      <c r="A5" s="8">
        <v>2016</v>
      </c>
      <c r="B5" s="9">
        <v>129039</v>
      </c>
      <c r="C5" s="9">
        <v>588161127.69003129</v>
      </c>
    </row>
    <row r="6" spans="1:3" ht="15" customHeight="1" x14ac:dyDescent="0.2">
      <c r="A6" s="18">
        <v>2017</v>
      </c>
      <c r="B6" s="35">
        <v>114508</v>
      </c>
      <c r="C6" s="35">
        <v>620502479.46991932</v>
      </c>
    </row>
    <row r="7" spans="1:3" ht="15" customHeight="1" x14ac:dyDescent="0.2">
      <c r="A7" s="8">
        <v>2018</v>
      </c>
      <c r="B7" s="9">
        <v>125958</v>
      </c>
      <c r="C7" s="9">
        <v>608023887.49999809</v>
      </c>
    </row>
    <row r="8" spans="1:3" ht="15" customHeight="1" x14ac:dyDescent="0.2">
      <c r="A8" s="18">
        <v>2019</v>
      </c>
      <c r="B8" s="35">
        <v>123938</v>
      </c>
      <c r="C8" s="35">
        <v>638609216.14001095</v>
      </c>
    </row>
    <row r="9" spans="1:3" ht="15" customHeight="1" x14ac:dyDescent="0.2">
      <c r="A9" s="8">
        <v>2020</v>
      </c>
      <c r="B9" s="9">
        <v>115706</v>
      </c>
      <c r="C9" s="9">
        <v>621454827.65999949</v>
      </c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9"/>
  <sheetViews>
    <sheetView workbookViewId="0">
      <selection activeCell="H13" sqref="H13"/>
    </sheetView>
  </sheetViews>
  <sheetFormatPr defaultRowHeight="14.25" x14ac:dyDescent="0.2"/>
  <cols>
    <col min="1" max="4" width="27.109375" customWidth="1"/>
  </cols>
  <sheetData>
    <row r="2" spans="1:6" ht="24.95" customHeight="1" x14ac:dyDescent="0.2">
      <c r="A2" s="84" t="s">
        <v>105</v>
      </c>
      <c r="B2" s="84"/>
      <c r="C2" s="84"/>
      <c r="D2" s="84"/>
    </row>
    <row r="3" spans="1:6" ht="20.100000000000001" customHeight="1" x14ac:dyDescent="0.2">
      <c r="A3" s="24" t="s">
        <v>32</v>
      </c>
      <c r="B3" s="24" t="s">
        <v>1</v>
      </c>
      <c r="C3" s="24" t="s">
        <v>3</v>
      </c>
      <c r="D3" s="24" t="s">
        <v>2</v>
      </c>
    </row>
    <row r="4" spans="1:6" ht="15" customHeight="1" x14ac:dyDescent="0.2">
      <c r="A4" s="16">
        <v>2015</v>
      </c>
      <c r="B4" s="13">
        <v>131947</v>
      </c>
      <c r="C4" s="13">
        <v>2596</v>
      </c>
      <c r="D4" s="13">
        <v>4803</v>
      </c>
      <c r="F4" s="1"/>
    </row>
    <row r="5" spans="1:6" ht="15" customHeight="1" x14ac:dyDescent="0.2">
      <c r="A5" s="17">
        <v>2016</v>
      </c>
      <c r="B5" s="15">
        <v>121772</v>
      </c>
      <c r="C5" s="15">
        <v>2623</v>
      </c>
      <c r="D5" s="15">
        <v>4644</v>
      </c>
      <c r="F5" s="1"/>
    </row>
    <row r="6" spans="1:6" ht="15" customHeight="1" x14ac:dyDescent="0.2">
      <c r="A6" s="16">
        <v>2017</v>
      </c>
      <c r="B6" s="13">
        <v>107254</v>
      </c>
      <c r="C6" s="13">
        <v>2366</v>
      </c>
      <c r="D6" s="13">
        <v>4888</v>
      </c>
      <c r="F6" s="1"/>
    </row>
    <row r="7" spans="1:6" ht="15" customHeight="1" x14ac:dyDescent="0.2">
      <c r="A7" s="17">
        <v>2018</v>
      </c>
      <c r="B7" s="15">
        <v>118952</v>
      </c>
      <c r="C7" s="15">
        <v>2107</v>
      </c>
      <c r="D7" s="15">
        <v>4899</v>
      </c>
      <c r="F7" s="1"/>
    </row>
    <row r="8" spans="1:6" ht="15" customHeight="1" x14ac:dyDescent="0.2">
      <c r="A8" s="16">
        <v>2019</v>
      </c>
      <c r="B8" s="13">
        <v>116687</v>
      </c>
      <c r="C8" s="13">
        <v>2216</v>
      </c>
      <c r="D8" s="13">
        <v>5035</v>
      </c>
      <c r="F8" s="1"/>
    </row>
    <row r="9" spans="1:6" x14ac:dyDescent="0.2">
      <c r="A9" s="17">
        <v>2020</v>
      </c>
      <c r="B9" s="15">
        <v>109466</v>
      </c>
      <c r="C9" s="15">
        <v>1843</v>
      </c>
      <c r="D9" s="15">
        <v>4397</v>
      </c>
      <c r="F9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32"/>
  <sheetViews>
    <sheetView workbookViewId="0">
      <selection activeCell="B21" sqref="B21:G21"/>
    </sheetView>
  </sheetViews>
  <sheetFormatPr defaultRowHeight="14.25" x14ac:dyDescent="0.2"/>
  <cols>
    <col min="2" max="7" width="19.33203125" customWidth="1"/>
    <col min="10" max="10" width="13.44140625" bestFit="1" customWidth="1"/>
    <col min="11" max="15" width="10.44140625" customWidth="1"/>
  </cols>
  <sheetData>
    <row r="2" spans="1:9" ht="24.95" customHeight="1" x14ac:dyDescent="0.2">
      <c r="A2" s="84" t="s">
        <v>106</v>
      </c>
      <c r="B2" s="84"/>
      <c r="C2" s="84"/>
      <c r="D2" s="84"/>
      <c r="E2" s="84"/>
      <c r="F2" s="84"/>
      <c r="G2" s="84"/>
    </row>
    <row r="3" spans="1:9" ht="20.100000000000001" customHeight="1" x14ac:dyDescent="0.2">
      <c r="A3" s="49" t="s">
        <v>66</v>
      </c>
      <c r="B3" s="49">
        <v>2015</v>
      </c>
      <c r="C3" s="49">
        <v>2016</v>
      </c>
      <c r="D3" s="49">
        <v>2017</v>
      </c>
      <c r="E3" s="49">
        <v>2018</v>
      </c>
      <c r="F3" s="49">
        <v>2019</v>
      </c>
      <c r="G3" s="49">
        <v>2020</v>
      </c>
    </row>
    <row r="4" spans="1:9" ht="20.100000000000001" customHeight="1" x14ac:dyDescent="0.2">
      <c r="A4" s="104" t="s">
        <v>61</v>
      </c>
      <c r="B4" s="104"/>
      <c r="C4" s="104"/>
      <c r="D4" s="104"/>
      <c r="E4" s="104"/>
      <c r="F4" s="104"/>
      <c r="G4" s="104"/>
    </row>
    <row r="5" spans="1:9" ht="15" customHeight="1" x14ac:dyDescent="0.2">
      <c r="A5" s="43" t="s">
        <v>1</v>
      </c>
      <c r="B5" s="50">
        <v>131947</v>
      </c>
      <c r="C5" s="50">
        <v>121772</v>
      </c>
      <c r="D5" s="50">
        <v>107254</v>
      </c>
      <c r="E5" s="50">
        <v>118952</v>
      </c>
      <c r="F5" s="50">
        <v>116687</v>
      </c>
      <c r="G5" s="50">
        <v>109466</v>
      </c>
    </row>
    <row r="6" spans="1:9" ht="15" customHeight="1" x14ac:dyDescent="0.2">
      <c r="A6" s="17" t="s">
        <v>3</v>
      </c>
      <c r="B6" s="15">
        <v>2596</v>
      </c>
      <c r="C6" s="15">
        <v>2623</v>
      </c>
      <c r="D6" s="15">
        <v>2366</v>
      </c>
      <c r="E6" s="15">
        <v>2107</v>
      </c>
      <c r="F6" s="15">
        <v>2216</v>
      </c>
      <c r="G6" s="15">
        <v>1843</v>
      </c>
    </row>
    <row r="7" spans="1:9" ht="15" customHeight="1" x14ac:dyDescent="0.2">
      <c r="A7" s="43" t="s">
        <v>2</v>
      </c>
      <c r="B7" s="50">
        <v>4803</v>
      </c>
      <c r="C7" s="50">
        <v>4644</v>
      </c>
      <c r="D7" s="50">
        <v>4888</v>
      </c>
      <c r="E7" s="50">
        <v>4899</v>
      </c>
      <c r="F7" s="50">
        <v>5035</v>
      </c>
      <c r="G7" s="50">
        <v>4397</v>
      </c>
    </row>
    <row r="8" spans="1:9" ht="15" customHeight="1" x14ac:dyDescent="0.2">
      <c r="A8" s="104" t="s">
        <v>67</v>
      </c>
      <c r="B8" s="104"/>
      <c r="C8" s="104"/>
      <c r="D8" s="104"/>
      <c r="E8" s="104"/>
      <c r="F8" s="104"/>
      <c r="G8" s="104"/>
    </row>
    <row r="9" spans="1:9" ht="20.100000000000001" customHeight="1" x14ac:dyDescent="0.2">
      <c r="A9" s="43" t="s">
        <v>1</v>
      </c>
      <c r="B9" s="50">
        <v>269073549.30000967</v>
      </c>
      <c r="C9" s="50">
        <v>260441574.16000915</v>
      </c>
      <c r="D9" s="50">
        <v>240209527.4499996</v>
      </c>
      <c r="E9" s="50">
        <v>264438187.25999969</v>
      </c>
      <c r="F9" s="50">
        <v>282508843.06999946</v>
      </c>
      <c r="G9" s="50">
        <v>276963386.77000046</v>
      </c>
    </row>
    <row r="10" spans="1:9" ht="20.100000000000001" customHeight="1" x14ac:dyDescent="0.2">
      <c r="A10" s="17" t="s">
        <v>3</v>
      </c>
      <c r="B10" s="15">
        <v>56019871.979999967</v>
      </c>
      <c r="C10" s="15">
        <v>58895581.640000038</v>
      </c>
      <c r="D10" s="15">
        <v>55300457.289899901</v>
      </c>
      <c r="E10" s="15">
        <v>46403589.269999951</v>
      </c>
      <c r="F10" s="15">
        <v>49375603.879999951</v>
      </c>
      <c r="G10" s="15">
        <v>41087704.030000031</v>
      </c>
    </row>
    <row r="11" spans="1:9" ht="15" customHeight="1" x14ac:dyDescent="0.2">
      <c r="A11" s="43" t="s">
        <v>2</v>
      </c>
      <c r="B11" s="50">
        <v>276047401.84998989</v>
      </c>
      <c r="C11" s="50">
        <v>268823971.89001918</v>
      </c>
      <c r="D11" s="50">
        <v>324992494.73002017</v>
      </c>
      <c r="E11" s="50">
        <v>297182110.97000009</v>
      </c>
      <c r="F11" s="50">
        <v>306724769.19000971</v>
      </c>
      <c r="G11" s="50">
        <v>303403736.86000013</v>
      </c>
      <c r="I11" s="2"/>
    </row>
    <row r="12" spans="1:9" ht="15" customHeight="1" x14ac:dyDescent="0.2"/>
    <row r="13" spans="1:9" ht="15" customHeight="1" x14ac:dyDescent="0.2"/>
    <row r="14" spans="1:9" ht="15" customHeight="1" x14ac:dyDescent="0.2"/>
    <row r="15" spans="1:9" ht="24.95" customHeight="1" x14ac:dyDescent="0.2">
      <c r="A15" s="84" t="s">
        <v>107</v>
      </c>
      <c r="B15" s="84"/>
      <c r="C15" s="84"/>
      <c r="D15" s="84"/>
      <c r="E15" s="84"/>
      <c r="F15" s="84"/>
      <c r="G15" s="84"/>
    </row>
    <row r="16" spans="1:9" ht="20.100000000000001" customHeight="1" x14ac:dyDescent="0.2">
      <c r="A16" s="49" t="s">
        <v>66</v>
      </c>
      <c r="B16" s="49">
        <v>2015</v>
      </c>
      <c r="C16" s="49">
        <v>2016</v>
      </c>
      <c r="D16" s="49">
        <v>2017</v>
      </c>
      <c r="E16" s="49">
        <v>2018</v>
      </c>
      <c r="F16" s="49">
        <v>2019</v>
      </c>
      <c r="G16" s="49">
        <v>2020</v>
      </c>
    </row>
    <row r="17" spans="1:7" ht="15" customHeight="1" x14ac:dyDescent="0.2">
      <c r="A17" s="104" t="s">
        <v>61</v>
      </c>
      <c r="B17" s="104"/>
      <c r="C17" s="104"/>
      <c r="D17" s="104"/>
      <c r="E17" s="104"/>
      <c r="F17" s="104"/>
      <c r="G17" s="104"/>
    </row>
    <row r="18" spans="1:7" ht="15" customHeight="1" x14ac:dyDescent="0.2">
      <c r="A18" s="43" t="s">
        <v>15</v>
      </c>
      <c r="B18" s="50">
        <v>12998</v>
      </c>
      <c r="C18" s="50">
        <v>12807</v>
      </c>
      <c r="D18" s="50">
        <v>12292</v>
      </c>
      <c r="E18" s="50">
        <v>12094</v>
      </c>
      <c r="F18" s="50">
        <v>12593</v>
      </c>
      <c r="G18" s="50">
        <v>11080</v>
      </c>
    </row>
    <row r="19" spans="1:7" ht="15" customHeight="1" x14ac:dyDescent="0.2">
      <c r="A19" s="17" t="s">
        <v>8</v>
      </c>
      <c r="B19" s="15">
        <v>126348</v>
      </c>
      <c r="C19" s="15">
        <v>116232</v>
      </c>
      <c r="D19" s="15">
        <v>102216</v>
      </c>
      <c r="E19" s="15">
        <v>113864</v>
      </c>
      <c r="F19" s="15">
        <v>111345</v>
      </c>
      <c r="G19" s="15">
        <v>104626</v>
      </c>
    </row>
    <row r="20" spans="1:7" ht="15" customHeight="1" x14ac:dyDescent="0.2">
      <c r="A20" s="104" t="s">
        <v>67</v>
      </c>
      <c r="B20" s="104"/>
      <c r="C20" s="104"/>
      <c r="D20" s="104"/>
      <c r="E20" s="104"/>
      <c r="F20" s="104"/>
      <c r="G20" s="104"/>
    </row>
    <row r="21" spans="1:7" ht="15" customHeight="1" x14ac:dyDescent="0.2">
      <c r="A21" s="43" t="s">
        <v>15</v>
      </c>
      <c r="B21" s="50">
        <v>418526997.08998901</v>
      </c>
      <c r="C21" s="50">
        <v>420602507.70267951</v>
      </c>
      <c r="D21" s="50">
        <v>473025017.90726113</v>
      </c>
      <c r="E21" s="50">
        <v>436974618.19999969</v>
      </c>
      <c r="F21" s="50">
        <v>459582578.37001055</v>
      </c>
      <c r="G21" s="50">
        <v>442075763.10999978</v>
      </c>
    </row>
    <row r="22" spans="1:7" ht="15" customHeight="1" x14ac:dyDescent="0.2">
      <c r="A22" s="17" t="s">
        <v>8</v>
      </c>
      <c r="B22" s="15">
        <v>182613826.04000929</v>
      </c>
      <c r="C22" s="15">
        <v>167558619.98734957</v>
      </c>
      <c r="D22" s="15">
        <v>147477461.56265992</v>
      </c>
      <c r="E22" s="15">
        <v>171049269.30000013</v>
      </c>
      <c r="F22" s="15">
        <v>179026637.76999959</v>
      </c>
      <c r="G22" s="15">
        <v>179379064.55000013</v>
      </c>
    </row>
    <row r="23" spans="1:7" ht="20.100000000000001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20.100000000000001" customHeight="1" x14ac:dyDescent="0.2"/>
    <row r="29" spans="1:7" ht="20.100000000000001" customHeight="1" x14ac:dyDescent="0.2"/>
    <row r="30" spans="1:7" ht="15" customHeight="1" x14ac:dyDescent="0.2"/>
    <row r="31" spans="1:7" ht="15" customHeight="1" x14ac:dyDescent="0.2"/>
    <row r="32" spans="1:7" ht="15" customHeight="1" x14ac:dyDescent="0.2"/>
  </sheetData>
  <mergeCells count="6">
    <mergeCell ref="A4:G4"/>
    <mergeCell ref="A8:G8"/>
    <mergeCell ref="A17:G17"/>
    <mergeCell ref="A20:G20"/>
    <mergeCell ref="A2:G2"/>
    <mergeCell ref="A15:G1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9"/>
  <sheetViews>
    <sheetView workbookViewId="0">
      <selection activeCell="B4" sqref="B4:D4"/>
    </sheetView>
  </sheetViews>
  <sheetFormatPr defaultRowHeight="14.25" x14ac:dyDescent="0.2"/>
  <cols>
    <col min="1" max="4" width="28.109375" customWidth="1"/>
  </cols>
  <sheetData>
    <row r="2" spans="1:9" ht="24.95" customHeight="1" x14ac:dyDescent="0.2">
      <c r="A2" s="84" t="s">
        <v>108</v>
      </c>
      <c r="B2" s="84"/>
      <c r="C2" s="84"/>
      <c r="D2" s="84"/>
    </row>
    <row r="3" spans="1:9" ht="20.100000000000001" customHeight="1" x14ac:dyDescent="0.2">
      <c r="A3" s="24" t="s">
        <v>32</v>
      </c>
      <c r="B3" s="24" t="s">
        <v>1</v>
      </c>
      <c r="C3" s="24" t="s">
        <v>3</v>
      </c>
      <c r="D3" s="24" t="s">
        <v>2</v>
      </c>
    </row>
    <row r="4" spans="1:9" ht="15" customHeight="1" x14ac:dyDescent="0.2">
      <c r="A4" s="16">
        <v>2015</v>
      </c>
      <c r="B4" s="13">
        <v>6439</v>
      </c>
      <c r="C4" s="13">
        <v>2353</v>
      </c>
      <c r="D4" s="13">
        <v>4206</v>
      </c>
      <c r="F4" s="1"/>
      <c r="G4" s="2"/>
      <c r="H4" s="2"/>
      <c r="I4" s="2"/>
    </row>
    <row r="5" spans="1:9" ht="15" customHeight="1" x14ac:dyDescent="0.2">
      <c r="A5" s="17">
        <v>2016</v>
      </c>
      <c r="B5" s="15">
        <v>6339</v>
      </c>
      <c r="C5" s="15">
        <v>2381</v>
      </c>
      <c r="D5" s="15">
        <v>4087</v>
      </c>
      <c r="F5" s="1"/>
      <c r="G5" s="2"/>
      <c r="H5" s="2"/>
      <c r="I5" s="2"/>
    </row>
    <row r="6" spans="1:9" ht="15" customHeight="1" x14ac:dyDescent="0.2">
      <c r="A6" s="16">
        <v>2017</v>
      </c>
      <c r="B6" s="13">
        <v>5840</v>
      </c>
      <c r="C6" s="13">
        <v>2126</v>
      </c>
      <c r="D6" s="13">
        <v>4326</v>
      </c>
      <c r="F6" s="1"/>
      <c r="G6" s="2"/>
      <c r="H6" s="2"/>
      <c r="I6" s="2"/>
    </row>
    <row r="7" spans="1:9" ht="15" customHeight="1" x14ac:dyDescent="0.2">
      <c r="A7" s="17">
        <v>2018</v>
      </c>
      <c r="B7" s="15">
        <v>5960</v>
      </c>
      <c r="C7" s="15">
        <v>1834</v>
      </c>
      <c r="D7" s="15">
        <v>4300</v>
      </c>
      <c r="F7" s="1"/>
      <c r="G7" s="2"/>
      <c r="H7" s="2"/>
      <c r="I7" s="2"/>
    </row>
    <row r="8" spans="1:9" x14ac:dyDescent="0.2">
      <c r="A8" s="16">
        <v>2019</v>
      </c>
      <c r="B8" s="13">
        <v>6385</v>
      </c>
      <c r="C8" s="13">
        <v>1972</v>
      </c>
      <c r="D8" s="13">
        <v>4236</v>
      </c>
      <c r="F8" s="1"/>
      <c r="G8" s="2"/>
      <c r="H8" s="2"/>
      <c r="I8" s="2"/>
    </row>
    <row r="9" spans="1:9" x14ac:dyDescent="0.2">
      <c r="A9" s="17">
        <v>2020</v>
      </c>
      <c r="B9" s="15">
        <v>5746</v>
      </c>
      <c r="C9" s="15">
        <v>1638</v>
      </c>
      <c r="D9" s="15">
        <v>3696</v>
      </c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9"/>
  <sheetViews>
    <sheetView workbookViewId="0">
      <selection activeCell="I9" sqref="I9"/>
    </sheetView>
  </sheetViews>
  <sheetFormatPr defaultRowHeight="14.25" x14ac:dyDescent="0.2"/>
  <cols>
    <col min="1" max="4" width="25.77734375" customWidth="1"/>
  </cols>
  <sheetData>
    <row r="2" spans="1:6" ht="24.95" customHeight="1" x14ac:dyDescent="0.2">
      <c r="A2" s="84" t="s">
        <v>109</v>
      </c>
      <c r="B2" s="84"/>
      <c r="C2" s="84"/>
      <c r="D2" s="84"/>
    </row>
    <row r="3" spans="1:6" ht="20.100000000000001" customHeight="1" x14ac:dyDescent="0.2">
      <c r="A3" s="24" t="s">
        <v>32</v>
      </c>
      <c r="B3" s="24" t="s">
        <v>1</v>
      </c>
      <c r="C3" s="24" t="s">
        <v>3</v>
      </c>
      <c r="D3" s="24" t="s">
        <v>2</v>
      </c>
    </row>
    <row r="4" spans="1:6" x14ac:dyDescent="0.2">
      <c r="A4" s="16">
        <v>2015</v>
      </c>
      <c r="B4" s="13">
        <v>89441288.469999909</v>
      </c>
      <c r="C4" s="13">
        <v>55312287.869999945</v>
      </c>
      <c r="D4" s="13">
        <v>273773420.74999005</v>
      </c>
      <c r="F4" s="2"/>
    </row>
    <row r="5" spans="1:6" x14ac:dyDescent="0.2">
      <c r="A5" s="17">
        <v>2016</v>
      </c>
      <c r="B5" s="15">
        <v>95593211.762660101</v>
      </c>
      <c r="C5" s="15">
        <v>58165094.24000001</v>
      </c>
      <c r="D5" s="15">
        <v>266844201.70001951</v>
      </c>
      <c r="F5" s="2"/>
    </row>
    <row r="6" spans="1:6" x14ac:dyDescent="0.2">
      <c r="A6" s="16">
        <v>2017</v>
      </c>
      <c r="B6" s="13">
        <v>95644879.947349921</v>
      </c>
      <c r="C6" s="13">
        <v>54655507.879899919</v>
      </c>
      <c r="D6" s="13">
        <v>322724630.08000994</v>
      </c>
      <c r="F6" s="2"/>
    </row>
    <row r="7" spans="1:6" x14ac:dyDescent="0.2">
      <c r="A7" s="17">
        <v>2018</v>
      </c>
      <c r="B7" s="15">
        <v>96692128.640000001</v>
      </c>
      <c r="C7" s="15">
        <v>45518626.049999967</v>
      </c>
      <c r="D7" s="15">
        <v>294763863.50999945</v>
      </c>
      <c r="F7" s="2"/>
    </row>
    <row r="8" spans="1:6" x14ac:dyDescent="0.2">
      <c r="A8" s="16">
        <v>2019</v>
      </c>
      <c r="B8" s="13">
        <v>106906114.82999972</v>
      </c>
      <c r="C8" s="13">
        <v>48744129</v>
      </c>
      <c r="D8" s="13">
        <v>303932334.54000944</v>
      </c>
      <c r="F8" s="2"/>
    </row>
    <row r="9" spans="1:6" x14ac:dyDescent="0.2">
      <c r="A9" s="17">
        <v>2020</v>
      </c>
      <c r="B9" s="15">
        <v>100999962.21999994</v>
      </c>
      <c r="C9" s="15">
        <v>40465490.549999982</v>
      </c>
      <c r="D9" s="15">
        <v>300610310.34000003</v>
      </c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C15"/>
  <sheetViews>
    <sheetView workbookViewId="0">
      <selection activeCell="A35" sqref="A35"/>
    </sheetView>
  </sheetViews>
  <sheetFormatPr defaultRowHeight="14.25" x14ac:dyDescent="0.2"/>
  <cols>
    <col min="1" max="3" width="36.88671875" customWidth="1"/>
  </cols>
  <sheetData>
    <row r="2" spans="1:3" ht="24.95" customHeight="1" x14ac:dyDescent="0.2">
      <c r="A2" s="84" t="s">
        <v>99</v>
      </c>
      <c r="B2" s="84"/>
      <c r="C2" s="84"/>
    </row>
    <row r="3" spans="1:3" ht="20.100000000000001" customHeight="1" x14ac:dyDescent="0.2">
      <c r="A3" s="41" t="s">
        <v>40</v>
      </c>
      <c r="B3" s="41" t="s">
        <v>29</v>
      </c>
      <c r="C3" s="42" t="s">
        <v>38</v>
      </c>
    </row>
    <row r="4" spans="1:3" ht="15" customHeight="1" x14ac:dyDescent="0.2">
      <c r="A4" s="43">
        <v>2009</v>
      </c>
      <c r="B4" s="44">
        <v>1877712.0672579997</v>
      </c>
      <c r="C4" s="44">
        <v>925630873.58737779</v>
      </c>
    </row>
    <row r="5" spans="1:3" ht="15" customHeight="1" x14ac:dyDescent="0.2">
      <c r="A5" s="45">
        <v>2010</v>
      </c>
      <c r="B5" s="46">
        <v>1751729.2313150007</v>
      </c>
      <c r="C5" s="46">
        <v>884329231.02131784</v>
      </c>
    </row>
    <row r="6" spans="1:3" ht="15" customHeight="1" x14ac:dyDescent="0.2">
      <c r="A6" s="43">
        <v>2011</v>
      </c>
      <c r="B6" s="44">
        <v>1803913.0281590002</v>
      </c>
      <c r="C6" s="44">
        <v>882518502.94231713</v>
      </c>
    </row>
    <row r="7" spans="1:3" ht="15" customHeight="1" x14ac:dyDescent="0.2">
      <c r="A7" s="45">
        <v>2012</v>
      </c>
      <c r="B7" s="46">
        <v>1870573.4545340003</v>
      </c>
      <c r="C7" s="46">
        <v>852321324.99372983</v>
      </c>
    </row>
    <row r="8" spans="1:3" ht="15" customHeight="1" x14ac:dyDescent="0.2">
      <c r="A8" s="43">
        <v>2013</v>
      </c>
      <c r="B8" s="44">
        <v>1874700.5211050001</v>
      </c>
      <c r="C8" s="44">
        <v>809715394.47226787</v>
      </c>
    </row>
    <row r="9" spans="1:3" ht="15" customHeight="1" x14ac:dyDescent="0.2">
      <c r="A9" s="45">
        <v>2014</v>
      </c>
      <c r="B9" s="46">
        <v>1858105.4721099997</v>
      </c>
      <c r="C9" s="46">
        <v>824330212.17958868</v>
      </c>
    </row>
    <row r="10" spans="1:3" ht="15" customHeight="1" x14ac:dyDescent="0.2">
      <c r="A10" s="43">
        <v>2015</v>
      </c>
      <c r="B10" s="44">
        <v>1814826.5997320011</v>
      </c>
      <c r="C10" s="44">
        <v>894225230.19034553</v>
      </c>
    </row>
    <row r="11" spans="1:3" ht="15" customHeight="1" x14ac:dyDescent="0.2">
      <c r="A11" s="45">
        <v>2016</v>
      </c>
      <c r="B11" s="46">
        <v>1795024.4581890001</v>
      </c>
      <c r="C11" s="46">
        <v>1076307581.2557161</v>
      </c>
    </row>
    <row r="12" spans="1:3" ht="15" customHeight="1" x14ac:dyDescent="0.2">
      <c r="A12" s="43">
        <v>2017</v>
      </c>
      <c r="B12" s="44">
        <v>1872635.7405519995</v>
      </c>
      <c r="C12" s="44">
        <v>1289339477.2149355</v>
      </c>
    </row>
    <row r="13" spans="1:3" ht="15" customHeight="1" x14ac:dyDescent="0.2">
      <c r="A13" s="45">
        <v>2018</v>
      </c>
      <c r="B13" s="46">
        <v>1934225.7125910011</v>
      </c>
      <c r="C13" s="46">
        <v>1351884368.2821896</v>
      </c>
    </row>
    <row r="14" spans="1:3" ht="15" customHeight="1" x14ac:dyDescent="0.2">
      <c r="A14" s="43">
        <v>2019</v>
      </c>
      <c r="B14" s="44">
        <v>2029985.7486769997</v>
      </c>
      <c r="C14" s="44">
        <v>1351857735.7039235</v>
      </c>
    </row>
    <row r="15" spans="1:3" ht="15" customHeight="1" x14ac:dyDescent="0.2">
      <c r="A15" s="45">
        <v>2020</v>
      </c>
      <c r="B15" s="46">
        <v>2180473.5202090004</v>
      </c>
      <c r="C15" s="46">
        <v>1355498910.8872497</v>
      </c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C15"/>
  <sheetViews>
    <sheetView workbookViewId="0">
      <selection activeCell="B13" sqref="B13"/>
    </sheetView>
  </sheetViews>
  <sheetFormatPr defaultRowHeight="14.25" x14ac:dyDescent="0.2"/>
  <cols>
    <col min="1" max="3" width="53.6640625" customWidth="1"/>
    <col min="4" max="5" width="22.21875" customWidth="1"/>
  </cols>
  <sheetData>
    <row r="2" spans="1:3" ht="24.95" customHeight="1" x14ac:dyDescent="0.2">
      <c r="A2" s="84" t="s">
        <v>110</v>
      </c>
      <c r="B2" s="84"/>
      <c r="C2" s="84"/>
    </row>
    <row r="3" spans="1:3" x14ac:dyDescent="0.2">
      <c r="A3" s="24" t="s">
        <v>53</v>
      </c>
      <c r="B3" s="24" t="s">
        <v>56</v>
      </c>
      <c r="C3" s="24" t="s">
        <v>57</v>
      </c>
    </row>
    <row r="4" spans="1:3" x14ac:dyDescent="0.2">
      <c r="A4" s="16" t="s">
        <v>82</v>
      </c>
      <c r="B4" s="13">
        <v>9177</v>
      </c>
      <c r="C4" s="13">
        <v>119738345.87999985</v>
      </c>
    </row>
    <row r="5" spans="1:3" x14ac:dyDescent="0.2">
      <c r="A5" s="17" t="s">
        <v>83</v>
      </c>
      <c r="B5" s="15">
        <v>3194</v>
      </c>
      <c r="C5" s="15">
        <v>93150140.069999859</v>
      </c>
    </row>
    <row r="6" spans="1:3" x14ac:dyDescent="0.2">
      <c r="A6" s="16" t="s">
        <v>3</v>
      </c>
      <c r="B6" s="13">
        <v>3808</v>
      </c>
      <c r="C6" s="13">
        <v>94331305.189999998</v>
      </c>
    </row>
    <row r="7" spans="1:3" x14ac:dyDescent="0.2">
      <c r="A7" s="17" t="s">
        <v>84</v>
      </c>
      <c r="B7" s="15">
        <v>8517</v>
      </c>
      <c r="C7" s="15">
        <v>626107378.29001045</v>
      </c>
    </row>
    <row r="8" spans="1:3" x14ac:dyDescent="0.2">
      <c r="A8" s="16" t="s">
        <v>85</v>
      </c>
      <c r="B8" s="13">
        <v>471</v>
      </c>
      <c r="C8" s="13">
        <v>34646108.230000019</v>
      </c>
    </row>
    <row r="9" spans="1:3" x14ac:dyDescent="0.2">
      <c r="B9" s="1"/>
      <c r="C9" s="1"/>
    </row>
    <row r="10" spans="1:3" x14ac:dyDescent="0.2">
      <c r="B10" s="1"/>
      <c r="C10" s="1"/>
    </row>
    <row r="11" spans="1:3" x14ac:dyDescent="0.2">
      <c r="B11" s="1"/>
      <c r="C11" s="1"/>
    </row>
    <row r="12" spans="1:3" x14ac:dyDescent="0.2">
      <c r="B12" s="1"/>
      <c r="C12" s="1"/>
    </row>
    <row r="13" spans="1:3" x14ac:dyDescent="0.2">
      <c r="B13" s="1"/>
      <c r="C13" s="1"/>
    </row>
    <row r="14" spans="1:3" x14ac:dyDescent="0.2">
      <c r="B14" s="1"/>
      <c r="C14" s="1"/>
    </row>
    <row r="15" spans="1:3" x14ac:dyDescent="0.2">
      <c r="B15" s="1"/>
      <c r="C15" s="1"/>
    </row>
  </sheetData>
  <mergeCells count="1">
    <mergeCell ref="A2:C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19"/>
  <sheetViews>
    <sheetView workbookViewId="0">
      <selection activeCell="B5" sqref="B5:D18"/>
    </sheetView>
  </sheetViews>
  <sheetFormatPr defaultRowHeight="14.25" x14ac:dyDescent="0.2"/>
  <cols>
    <col min="1" max="4" width="35.88671875" customWidth="1"/>
    <col min="5" max="9" width="20.88671875" customWidth="1"/>
  </cols>
  <sheetData>
    <row r="2" spans="1:4" ht="24.95" customHeight="1" x14ac:dyDescent="0.2">
      <c r="A2" s="84" t="s">
        <v>166</v>
      </c>
      <c r="B2" s="84"/>
      <c r="C2" s="84"/>
      <c r="D2" s="84"/>
    </row>
    <row r="3" spans="1:4" ht="20.100000000000001" customHeight="1" x14ac:dyDescent="0.2">
      <c r="A3" s="51"/>
      <c r="B3" s="89" t="s">
        <v>61</v>
      </c>
      <c r="C3" s="89"/>
      <c r="D3" s="89"/>
    </row>
    <row r="4" spans="1:4" ht="20.100000000000001" customHeight="1" x14ac:dyDescent="0.2">
      <c r="A4" s="24" t="s">
        <v>60</v>
      </c>
      <c r="B4" s="24" t="s">
        <v>1</v>
      </c>
      <c r="C4" s="24" t="s">
        <v>3</v>
      </c>
      <c r="D4" s="24" t="s">
        <v>2</v>
      </c>
    </row>
    <row r="5" spans="1:4" ht="15" customHeight="1" x14ac:dyDescent="0.2">
      <c r="A5" s="16" t="s">
        <v>68</v>
      </c>
      <c r="B5" s="13">
        <v>7404</v>
      </c>
      <c r="C5" s="13">
        <v>145</v>
      </c>
      <c r="D5" s="13">
        <v>451</v>
      </c>
    </row>
    <row r="6" spans="1:4" ht="15" customHeight="1" x14ac:dyDescent="0.2">
      <c r="A6" s="17" t="s">
        <v>69</v>
      </c>
      <c r="B6" s="15">
        <v>6410</v>
      </c>
      <c r="C6" s="15">
        <v>516</v>
      </c>
      <c r="D6" s="15">
        <v>939</v>
      </c>
    </row>
    <row r="7" spans="1:4" ht="15" customHeight="1" x14ac:dyDescent="0.2">
      <c r="A7" s="16" t="s">
        <v>70</v>
      </c>
      <c r="B7" s="13">
        <v>8227</v>
      </c>
      <c r="C7" s="13">
        <v>1758</v>
      </c>
      <c r="D7" s="13">
        <v>1582</v>
      </c>
    </row>
    <row r="8" spans="1:4" ht="15" customHeight="1" x14ac:dyDescent="0.2">
      <c r="A8" s="17" t="s">
        <v>71</v>
      </c>
      <c r="B8" s="15">
        <v>10723</v>
      </c>
      <c r="C8" s="15">
        <v>7372</v>
      </c>
      <c r="D8" s="15">
        <v>5791</v>
      </c>
    </row>
    <row r="9" spans="1:4" ht="15" customHeight="1" x14ac:dyDescent="0.2">
      <c r="A9" s="16" t="s">
        <v>72</v>
      </c>
      <c r="B9" s="13">
        <v>2264</v>
      </c>
      <c r="C9" s="13">
        <v>1660</v>
      </c>
      <c r="D9" s="13">
        <v>5049</v>
      </c>
    </row>
    <row r="10" spans="1:4" ht="15" customHeight="1" x14ac:dyDescent="0.2">
      <c r="A10" s="17" t="s">
        <v>73</v>
      </c>
      <c r="B10" s="15">
        <v>825</v>
      </c>
      <c r="C10" s="15">
        <v>418</v>
      </c>
      <c r="D10" s="15">
        <v>2961</v>
      </c>
    </row>
    <row r="11" spans="1:4" ht="15" customHeight="1" x14ac:dyDescent="0.2">
      <c r="A11" s="16" t="s">
        <v>74</v>
      </c>
      <c r="B11" s="13">
        <v>376</v>
      </c>
      <c r="C11" s="13">
        <v>169</v>
      </c>
      <c r="D11" s="13">
        <v>2005</v>
      </c>
    </row>
    <row r="12" spans="1:4" ht="15" customHeight="1" x14ac:dyDescent="0.2">
      <c r="A12" s="17" t="s">
        <v>75</v>
      </c>
      <c r="B12" s="15">
        <v>263</v>
      </c>
      <c r="C12" s="15">
        <v>161</v>
      </c>
      <c r="D12" s="15">
        <v>2317</v>
      </c>
    </row>
    <row r="13" spans="1:4" ht="15" customHeight="1" x14ac:dyDescent="0.2">
      <c r="A13" s="16" t="s">
        <v>76</v>
      </c>
      <c r="B13" s="13">
        <v>104</v>
      </c>
      <c r="C13" s="13">
        <v>31</v>
      </c>
      <c r="D13" s="13">
        <v>1366</v>
      </c>
    </row>
    <row r="14" spans="1:4" ht="15" customHeight="1" x14ac:dyDescent="0.2">
      <c r="A14" s="17" t="s">
        <v>77</v>
      </c>
      <c r="B14" s="15">
        <v>51</v>
      </c>
      <c r="C14" s="15">
        <v>28</v>
      </c>
      <c r="D14" s="15">
        <v>712</v>
      </c>
    </row>
    <row r="15" spans="1:4" ht="15" customHeight="1" x14ac:dyDescent="0.2">
      <c r="A15" s="16" t="s">
        <v>78</v>
      </c>
      <c r="B15" s="13">
        <v>43</v>
      </c>
      <c r="C15" s="13">
        <v>37</v>
      </c>
      <c r="D15" s="13">
        <v>916</v>
      </c>
    </row>
    <row r="16" spans="1:4" ht="15" customHeight="1" x14ac:dyDescent="0.2">
      <c r="A16" s="17" t="s">
        <v>79</v>
      </c>
      <c r="B16" s="15">
        <v>19</v>
      </c>
      <c r="C16" s="15">
        <v>9</v>
      </c>
      <c r="D16" s="15">
        <v>669</v>
      </c>
    </row>
    <row r="17" spans="1:4" ht="15" customHeight="1" x14ac:dyDescent="0.2">
      <c r="A17" s="16" t="s">
        <v>80</v>
      </c>
      <c r="B17" s="13">
        <v>0</v>
      </c>
      <c r="C17" s="13">
        <v>0</v>
      </c>
      <c r="D17" s="13">
        <v>84</v>
      </c>
    </row>
    <row r="18" spans="1:4" ht="15" customHeight="1" x14ac:dyDescent="0.2">
      <c r="A18" s="17" t="s">
        <v>81</v>
      </c>
      <c r="B18" s="15">
        <v>0</v>
      </c>
      <c r="C18" s="15">
        <v>0</v>
      </c>
      <c r="D18" s="15">
        <v>9</v>
      </c>
    </row>
    <row r="19" spans="1:4" x14ac:dyDescent="0.2">
      <c r="A19" s="7"/>
      <c r="B19" s="7"/>
      <c r="C19" s="7"/>
      <c r="D19" s="7"/>
    </row>
  </sheetData>
  <mergeCells count="2">
    <mergeCell ref="A2:D2"/>
    <mergeCell ref="B3:D3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11"/>
  <sheetViews>
    <sheetView workbookViewId="0">
      <selection activeCell="B11" sqref="B11"/>
    </sheetView>
  </sheetViews>
  <sheetFormatPr defaultRowHeight="14.25" x14ac:dyDescent="0.2"/>
  <cols>
    <col min="1" max="6" width="25.21875" customWidth="1"/>
    <col min="7" max="7" width="9.77734375" customWidth="1"/>
  </cols>
  <sheetData>
    <row r="2" spans="1:6" ht="24.95" customHeight="1" x14ac:dyDescent="0.2">
      <c r="A2" s="84" t="s">
        <v>154</v>
      </c>
      <c r="B2" s="84"/>
      <c r="C2" s="84"/>
      <c r="D2" s="84"/>
      <c r="E2" s="84"/>
      <c r="F2" s="84"/>
    </row>
    <row r="3" spans="1:6" ht="20.100000000000001" customHeight="1" x14ac:dyDescent="0.2">
      <c r="A3" s="51"/>
      <c r="B3" s="89" t="s">
        <v>61</v>
      </c>
      <c r="C3" s="89"/>
      <c r="D3" s="89"/>
      <c r="E3" s="89"/>
      <c r="F3" s="89"/>
    </row>
    <row r="4" spans="1:6" x14ac:dyDescent="0.2">
      <c r="A4" s="24" t="s">
        <v>60</v>
      </c>
      <c r="B4" s="24" t="s">
        <v>82</v>
      </c>
      <c r="C4" s="24" t="s">
        <v>83</v>
      </c>
      <c r="D4" s="24" t="s">
        <v>3</v>
      </c>
      <c r="E4" s="24" t="s">
        <v>84</v>
      </c>
      <c r="F4" s="24" t="s">
        <v>85</v>
      </c>
    </row>
    <row r="5" spans="1:6" ht="15" customHeight="1" x14ac:dyDescent="0.2">
      <c r="A5" s="16" t="s">
        <v>93</v>
      </c>
      <c r="B5" s="13">
        <v>3996</v>
      </c>
      <c r="C5" s="13">
        <v>239</v>
      </c>
      <c r="D5" s="13">
        <v>257</v>
      </c>
      <c r="E5" s="13">
        <v>461</v>
      </c>
      <c r="F5" s="13">
        <v>52</v>
      </c>
    </row>
    <row r="6" spans="1:6" ht="15" customHeight="1" x14ac:dyDescent="0.2">
      <c r="A6" s="17" t="s">
        <v>70</v>
      </c>
      <c r="B6" s="15">
        <v>2067</v>
      </c>
      <c r="C6" s="15">
        <v>451</v>
      </c>
      <c r="D6" s="15">
        <v>542</v>
      </c>
      <c r="E6" s="15">
        <v>429</v>
      </c>
      <c r="F6" s="15">
        <v>58</v>
      </c>
    </row>
    <row r="7" spans="1:6" ht="15" customHeight="1" x14ac:dyDescent="0.2">
      <c r="A7" s="16" t="s">
        <v>71</v>
      </c>
      <c r="B7" s="13">
        <v>2568</v>
      </c>
      <c r="C7" s="13">
        <v>1406</v>
      </c>
      <c r="D7" s="13">
        <v>2233</v>
      </c>
      <c r="E7" s="13">
        <v>1704</v>
      </c>
      <c r="F7" s="13">
        <v>178</v>
      </c>
    </row>
    <row r="8" spans="1:6" ht="15" customHeight="1" x14ac:dyDescent="0.2">
      <c r="A8" s="17" t="s">
        <v>72</v>
      </c>
      <c r="B8" s="15">
        <v>344</v>
      </c>
      <c r="C8" s="15">
        <v>649</v>
      </c>
      <c r="D8" s="15">
        <v>496</v>
      </c>
      <c r="E8" s="15">
        <v>1906</v>
      </c>
      <c r="F8" s="15">
        <v>82</v>
      </c>
    </row>
    <row r="9" spans="1:6" ht="15" customHeight="1" x14ac:dyDescent="0.2">
      <c r="A9" s="16" t="s">
        <v>73</v>
      </c>
      <c r="B9" s="13">
        <v>116</v>
      </c>
      <c r="C9" s="13">
        <v>217</v>
      </c>
      <c r="D9" s="13">
        <v>115</v>
      </c>
      <c r="E9" s="13">
        <v>1134</v>
      </c>
      <c r="F9" s="13">
        <v>32</v>
      </c>
    </row>
    <row r="10" spans="1:6" ht="15" customHeight="1" x14ac:dyDescent="0.2">
      <c r="A10" s="17" t="s">
        <v>94</v>
      </c>
      <c r="B10" s="15">
        <v>74</v>
      </c>
      <c r="C10" s="15">
        <v>209</v>
      </c>
      <c r="D10" s="15">
        <v>133</v>
      </c>
      <c r="E10" s="15">
        <v>2001</v>
      </c>
      <c r="F10" s="15">
        <v>41</v>
      </c>
    </row>
    <row r="11" spans="1:6" ht="15" customHeight="1" x14ac:dyDescent="0.2">
      <c r="A11" s="16" t="s">
        <v>95</v>
      </c>
      <c r="B11" s="13">
        <v>12</v>
      </c>
      <c r="C11" s="13">
        <v>23</v>
      </c>
      <c r="D11" s="13">
        <v>32</v>
      </c>
      <c r="E11" s="13">
        <v>882</v>
      </c>
      <c r="F11" s="13">
        <v>28</v>
      </c>
    </row>
  </sheetData>
  <mergeCells count="2">
    <mergeCell ref="B3:F3"/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24"/>
  <sheetViews>
    <sheetView workbookViewId="0">
      <selection activeCell="C18" activeCellId="2" sqref="C4 C11 C18"/>
    </sheetView>
  </sheetViews>
  <sheetFormatPr defaultRowHeight="14.25" x14ac:dyDescent="0.2"/>
  <cols>
    <col min="1" max="7" width="19.77734375" customWidth="1"/>
    <col min="9" max="9" width="9.77734375" bestFit="1" customWidth="1"/>
    <col min="10" max="11" width="9" bestFit="1" customWidth="1"/>
    <col min="12" max="12" width="9.77734375" bestFit="1" customWidth="1"/>
  </cols>
  <sheetData>
    <row r="2" spans="1:12" ht="24.95" customHeight="1" x14ac:dyDescent="0.2">
      <c r="A2" s="84" t="s">
        <v>111</v>
      </c>
      <c r="B2" s="84"/>
      <c r="C2" s="84"/>
      <c r="D2" s="84"/>
      <c r="E2" s="84"/>
      <c r="F2" s="84"/>
      <c r="G2" s="84"/>
    </row>
    <row r="3" spans="1:12" ht="15" customHeight="1" x14ac:dyDescent="0.2">
      <c r="A3" s="24" t="s">
        <v>0</v>
      </c>
      <c r="B3" s="24" t="s">
        <v>31</v>
      </c>
      <c r="C3" s="24" t="s">
        <v>39</v>
      </c>
      <c r="D3" s="24" t="s">
        <v>33</v>
      </c>
      <c r="E3" s="24" t="s">
        <v>34</v>
      </c>
      <c r="F3" s="24" t="s">
        <v>35</v>
      </c>
      <c r="G3" s="24" t="s">
        <v>36</v>
      </c>
    </row>
    <row r="4" spans="1:12" x14ac:dyDescent="0.2">
      <c r="A4" s="18">
        <v>2015</v>
      </c>
      <c r="B4" s="35" t="s">
        <v>1</v>
      </c>
      <c r="C4" s="35">
        <v>6439</v>
      </c>
      <c r="D4" s="35">
        <v>80103012.825199977</v>
      </c>
      <c r="E4" s="35">
        <v>6612508.8247999996</v>
      </c>
      <c r="F4" s="35">
        <v>2725766.1899999972</v>
      </c>
      <c r="G4" s="35">
        <v>89441288.320000038</v>
      </c>
      <c r="I4" s="3"/>
      <c r="J4" s="3"/>
      <c r="L4" s="3"/>
    </row>
    <row r="5" spans="1:12" x14ac:dyDescent="0.2">
      <c r="A5" s="8">
        <v>2016</v>
      </c>
      <c r="B5" s="9" t="s">
        <v>1</v>
      </c>
      <c r="C5" s="9">
        <v>6339</v>
      </c>
      <c r="D5" s="9">
        <v>84689292.867449999</v>
      </c>
      <c r="E5" s="9">
        <v>7687837.2552099908</v>
      </c>
      <c r="F5" s="9">
        <v>3216080.9000000004</v>
      </c>
      <c r="G5" s="9">
        <v>95593211.252660081</v>
      </c>
      <c r="I5" s="3"/>
      <c r="J5" s="3"/>
      <c r="L5" s="3"/>
    </row>
    <row r="6" spans="1:12" x14ac:dyDescent="0.2">
      <c r="A6" s="18">
        <v>2017</v>
      </c>
      <c r="B6" s="35" t="s">
        <v>1</v>
      </c>
      <c r="C6" s="35">
        <v>5840</v>
      </c>
      <c r="D6" s="35">
        <v>83442910.930549994</v>
      </c>
      <c r="E6" s="35">
        <v>8382743.4167999979</v>
      </c>
      <c r="F6" s="35">
        <v>3819225.3300000024</v>
      </c>
      <c r="G6" s="35">
        <v>95644879.907349885</v>
      </c>
      <c r="I6" s="3"/>
      <c r="J6" s="3"/>
      <c r="L6" s="3"/>
    </row>
    <row r="7" spans="1:12" x14ac:dyDescent="0.2">
      <c r="A7" s="8">
        <v>2018</v>
      </c>
      <c r="B7" s="9" t="s">
        <v>1</v>
      </c>
      <c r="C7" s="9">
        <v>5960</v>
      </c>
      <c r="D7" s="9">
        <v>84197271.891199976</v>
      </c>
      <c r="E7" s="9">
        <v>9272869.108799994</v>
      </c>
      <c r="F7" s="9">
        <v>3221987.5999999987</v>
      </c>
      <c r="G7" s="9">
        <v>96692128.939999834</v>
      </c>
      <c r="I7" s="3"/>
      <c r="J7" s="3"/>
      <c r="L7" s="3"/>
    </row>
    <row r="8" spans="1:12" x14ac:dyDescent="0.2">
      <c r="A8" s="18">
        <v>2019</v>
      </c>
      <c r="B8" s="35" t="s">
        <v>1</v>
      </c>
      <c r="C8" s="35">
        <v>6385</v>
      </c>
      <c r="D8" s="35">
        <v>90563215.547600076</v>
      </c>
      <c r="E8" s="35">
        <v>12000967.882399995</v>
      </c>
      <c r="F8" s="35">
        <v>4341931.6798999971</v>
      </c>
      <c r="G8" s="35">
        <v>106906115.37999962</v>
      </c>
      <c r="I8" s="3"/>
      <c r="J8" s="3"/>
      <c r="L8" s="3"/>
    </row>
    <row r="9" spans="1:12" x14ac:dyDescent="0.2">
      <c r="A9" s="8">
        <v>2020</v>
      </c>
      <c r="B9" s="9" t="s">
        <v>1</v>
      </c>
      <c r="C9" s="9">
        <v>5746</v>
      </c>
      <c r="D9" s="9">
        <v>84412447.621000037</v>
      </c>
      <c r="E9" s="9">
        <v>12634281.780000003</v>
      </c>
      <c r="F9" s="9">
        <v>3953232.1789999981</v>
      </c>
      <c r="G9" s="9">
        <v>100999961.74999993</v>
      </c>
      <c r="I9" s="3"/>
      <c r="J9" s="3"/>
      <c r="L9" s="3"/>
    </row>
    <row r="10" spans="1:12" x14ac:dyDescent="0.2">
      <c r="A10" s="11"/>
      <c r="B10" s="11"/>
      <c r="C10" s="52"/>
      <c r="D10" s="52"/>
      <c r="E10" s="52"/>
      <c r="F10" s="52"/>
      <c r="G10" s="52"/>
      <c r="I10" s="3"/>
      <c r="J10" s="3"/>
      <c r="L10" s="3"/>
    </row>
    <row r="11" spans="1:12" x14ac:dyDescent="0.2">
      <c r="A11" s="18">
        <v>2015</v>
      </c>
      <c r="B11" s="35" t="s">
        <v>3</v>
      </c>
      <c r="C11" s="35">
        <v>2353</v>
      </c>
      <c r="D11" s="35">
        <v>51808579.422000028</v>
      </c>
      <c r="E11" s="35">
        <v>1091105.308</v>
      </c>
      <c r="F11" s="35">
        <v>2412603.3399999961</v>
      </c>
      <c r="G11" s="35">
        <v>55312288.329999968</v>
      </c>
      <c r="I11" s="3"/>
      <c r="J11" s="3"/>
      <c r="L11" s="3"/>
    </row>
    <row r="12" spans="1:12" x14ac:dyDescent="0.2">
      <c r="A12" s="8">
        <v>2016</v>
      </c>
      <c r="B12" s="9" t="s">
        <v>3</v>
      </c>
      <c r="C12" s="9">
        <v>2381</v>
      </c>
      <c r="D12" s="9">
        <v>54502784.937199973</v>
      </c>
      <c r="E12" s="9">
        <v>1265516.9827999996</v>
      </c>
      <c r="F12" s="9">
        <v>2396792.4399999995</v>
      </c>
      <c r="G12" s="9">
        <v>58165094.599999987</v>
      </c>
      <c r="I12" s="3"/>
      <c r="J12" s="3"/>
      <c r="L12" s="3"/>
    </row>
    <row r="13" spans="1:12" x14ac:dyDescent="0.2">
      <c r="A13" s="18">
        <v>2017</v>
      </c>
      <c r="B13" s="35" t="s">
        <v>3</v>
      </c>
      <c r="C13" s="35">
        <v>2126</v>
      </c>
      <c r="D13" s="35">
        <v>50964899.620800026</v>
      </c>
      <c r="E13" s="35">
        <v>1620335.3992000022</v>
      </c>
      <c r="F13" s="35">
        <v>2070271.9799999993</v>
      </c>
      <c r="G13" s="35">
        <v>54655507.449899949</v>
      </c>
      <c r="I13" s="3"/>
      <c r="J13" s="3"/>
      <c r="L13" s="3"/>
    </row>
    <row r="14" spans="1:12" x14ac:dyDescent="0.2">
      <c r="A14" s="8">
        <v>2018</v>
      </c>
      <c r="B14" s="9" t="s">
        <v>3</v>
      </c>
      <c r="C14" s="9">
        <v>1834</v>
      </c>
      <c r="D14" s="9">
        <v>42134160.003200017</v>
      </c>
      <c r="E14" s="9">
        <v>1533045.4467999986</v>
      </c>
      <c r="F14" s="9">
        <v>1851420.609999998</v>
      </c>
      <c r="G14" s="9">
        <v>45518626.069999926</v>
      </c>
      <c r="I14" s="3"/>
      <c r="J14" s="3"/>
      <c r="L14" s="3"/>
    </row>
    <row r="15" spans="1:12" x14ac:dyDescent="0.2">
      <c r="A15" s="18">
        <v>2019</v>
      </c>
      <c r="B15" s="35" t="s">
        <v>3</v>
      </c>
      <c r="C15" s="35">
        <v>1972</v>
      </c>
      <c r="D15" s="35">
        <v>45176970.81479995</v>
      </c>
      <c r="E15" s="35">
        <v>1814030.6052000001</v>
      </c>
      <c r="F15" s="35">
        <v>1753127.62</v>
      </c>
      <c r="G15" s="35">
        <v>48744129.13000001</v>
      </c>
      <c r="I15" s="3"/>
      <c r="J15" s="3"/>
      <c r="L15" s="3"/>
    </row>
    <row r="16" spans="1:12" x14ac:dyDescent="0.2">
      <c r="A16" s="8">
        <v>2020</v>
      </c>
      <c r="B16" s="9" t="s">
        <v>3</v>
      </c>
      <c r="C16" s="9">
        <v>1638</v>
      </c>
      <c r="D16" s="9">
        <v>37517972.961600021</v>
      </c>
      <c r="E16" s="9">
        <v>1493838.2483999997</v>
      </c>
      <c r="F16" s="9">
        <v>1453679.2500000009</v>
      </c>
      <c r="G16" s="9">
        <v>40465490.509999983</v>
      </c>
      <c r="I16" s="3"/>
      <c r="J16" s="3"/>
      <c r="L16" s="3"/>
    </row>
    <row r="17" spans="1:12" x14ac:dyDescent="0.2">
      <c r="A17" s="11"/>
      <c r="B17" s="11"/>
      <c r="C17" s="52"/>
      <c r="D17" s="52"/>
      <c r="E17" s="52"/>
      <c r="F17" s="52"/>
      <c r="G17" s="52"/>
      <c r="I17" s="27"/>
      <c r="J17" s="27"/>
      <c r="L17" s="27"/>
    </row>
    <row r="18" spans="1:12" x14ac:dyDescent="0.2">
      <c r="A18" s="18">
        <v>2015</v>
      </c>
      <c r="B18" s="35" t="s">
        <v>2</v>
      </c>
      <c r="C18" s="35">
        <v>4206</v>
      </c>
      <c r="D18" s="35">
        <v>174719313.3164002</v>
      </c>
      <c r="E18" s="35">
        <v>91940919.023589909</v>
      </c>
      <c r="F18" s="35">
        <v>7113187.3799999962</v>
      </c>
      <c r="G18" s="35">
        <v>273773420.68998975</v>
      </c>
      <c r="I18" s="3"/>
      <c r="J18" s="3"/>
      <c r="L18" s="3"/>
    </row>
    <row r="19" spans="1:12" x14ac:dyDescent="0.2">
      <c r="A19" s="8">
        <v>2016</v>
      </c>
      <c r="B19" s="9" t="s">
        <v>2</v>
      </c>
      <c r="C19" s="9">
        <v>4087</v>
      </c>
      <c r="D19" s="9">
        <v>169935563.87710002</v>
      </c>
      <c r="E19" s="9">
        <v>90222403.832819924</v>
      </c>
      <c r="F19" s="9">
        <v>6686233.6500000153</v>
      </c>
      <c r="G19" s="9">
        <v>266844200.66001961</v>
      </c>
      <c r="I19" s="3"/>
      <c r="J19" s="3"/>
      <c r="L19" s="3"/>
    </row>
    <row r="20" spans="1:12" x14ac:dyDescent="0.2">
      <c r="A20" s="18">
        <v>2017</v>
      </c>
      <c r="B20" s="35" t="s">
        <v>2</v>
      </c>
      <c r="C20" s="35">
        <v>4326</v>
      </c>
      <c r="D20" s="35">
        <v>212647933.65080014</v>
      </c>
      <c r="E20" s="35">
        <v>103116929.25920987</v>
      </c>
      <c r="F20" s="35">
        <v>6959767.6700000111</v>
      </c>
      <c r="G20" s="35">
        <v>322724630.7900095</v>
      </c>
      <c r="I20" s="3"/>
      <c r="J20" s="3"/>
      <c r="L20" s="3"/>
    </row>
    <row r="21" spans="1:12" x14ac:dyDescent="0.2">
      <c r="A21" s="8">
        <v>2018</v>
      </c>
      <c r="B21" s="9" t="s">
        <v>2</v>
      </c>
      <c r="C21" s="9">
        <v>4300</v>
      </c>
      <c r="D21" s="9">
        <v>187939567.16510016</v>
      </c>
      <c r="E21" s="9">
        <v>98967403.254799858</v>
      </c>
      <c r="F21" s="9">
        <v>7856891.1500000013</v>
      </c>
      <c r="G21" s="9">
        <v>294763861.87000006</v>
      </c>
      <c r="I21" s="3"/>
      <c r="J21" s="3"/>
      <c r="L21" s="3"/>
    </row>
    <row r="22" spans="1:12" x14ac:dyDescent="0.2">
      <c r="A22" s="18">
        <v>2019</v>
      </c>
      <c r="B22" s="35" t="s">
        <v>2</v>
      </c>
      <c r="C22" s="35">
        <v>4236</v>
      </c>
      <c r="D22" s="35">
        <v>198231539.78279978</v>
      </c>
      <c r="E22" s="35">
        <v>104291211.22711034</v>
      </c>
      <c r="F22" s="35">
        <v>1409581.4399999876</v>
      </c>
      <c r="G22" s="35">
        <v>303932335.01000988</v>
      </c>
      <c r="I22" s="3"/>
      <c r="J22" s="3"/>
      <c r="L22" s="3"/>
    </row>
    <row r="23" spans="1:12" x14ac:dyDescent="0.2">
      <c r="A23" s="8">
        <v>2020</v>
      </c>
      <c r="B23" s="9" t="s">
        <v>2</v>
      </c>
      <c r="C23" s="9">
        <v>3696</v>
      </c>
      <c r="D23" s="9">
        <v>197312703.58199993</v>
      </c>
      <c r="E23" s="9">
        <v>98277872.550010011</v>
      </c>
      <c r="F23" s="9">
        <v>5019733.0179000078</v>
      </c>
      <c r="G23" s="9">
        <v>300610309.67000914</v>
      </c>
      <c r="I23" s="3"/>
      <c r="J23" s="3"/>
      <c r="L23" s="3"/>
    </row>
    <row r="24" spans="1:12" x14ac:dyDescent="0.2">
      <c r="C24" s="26"/>
      <c r="D24" s="26"/>
      <c r="E24" s="26"/>
      <c r="F24" s="26"/>
      <c r="G24" s="26"/>
      <c r="I24" s="3"/>
      <c r="J24" s="3"/>
      <c r="K24" s="3"/>
      <c r="L24" s="3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G24"/>
  <sheetViews>
    <sheetView workbookViewId="0">
      <selection activeCell="E35" sqref="E35"/>
    </sheetView>
  </sheetViews>
  <sheetFormatPr defaultRowHeight="14.25" x14ac:dyDescent="0.2"/>
  <cols>
    <col min="1" max="7" width="19.77734375" customWidth="1"/>
  </cols>
  <sheetData>
    <row r="2" spans="1:7" ht="24.95" customHeight="1" x14ac:dyDescent="0.2">
      <c r="A2" s="84" t="s">
        <v>112</v>
      </c>
      <c r="B2" s="84"/>
      <c r="C2" s="84"/>
      <c r="D2" s="84"/>
      <c r="E2" s="84"/>
      <c r="F2" s="84"/>
      <c r="G2" s="84"/>
    </row>
    <row r="3" spans="1:7" ht="15" customHeight="1" x14ac:dyDescent="0.2">
      <c r="A3" s="24" t="s">
        <v>32</v>
      </c>
      <c r="B3" s="24" t="s">
        <v>31</v>
      </c>
      <c r="C3" s="24" t="s">
        <v>39</v>
      </c>
      <c r="D3" s="24" t="s">
        <v>33</v>
      </c>
      <c r="E3" s="24" t="s">
        <v>34</v>
      </c>
      <c r="F3" s="24" t="s">
        <v>35</v>
      </c>
      <c r="G3" s="24" t="s">
        <v>36</v>
      </c>
    </row>
    <row r="4" spans="1:7" x14ac:dyDescent="0.2">
      <c r="A4" s="18">
        <v>2015</v>
      </c>
      <c r="B4" s="35" t="s">
        <v>1</v>
      </c>
      <c r="C4" s="35">
        <v>6405</v>
      </c>
      <c r="D4" s="35">
        <v>74395417.405199975</v>
      </c>
      <c r="E4" s="35">
        <v>5905886.2647999991</v>
      </c>
      <c r="F4" s="35">
        <v>2650993.7999999947</v>
      </c>
      <c r="G4" s="35">
        <v>82952297.979999959</v>
      </c>
    </row>
    <row r="5" spans="1:7" x14ac:dyDescent="0.2">
      <c r="A5" s="8">
        <v>2016</v>
      </c>
      <c r="B5" s="9" t="s">
        <v>1</v>
      </c>
      <c r="C5" s="9">
        <v>6307</v>
      </c>
      <c r="D5" s="9">
        <v>80526043.217449874</v>
      </c>
      <c r="E5" s="9">
        <v>6927509.2652099943</v>
      </c>
      <c r="F5" s="9">
        <v>3107791.0799999996</v>
      </c>
      <c r="G5" s="9">
        <v>90561343.832660094</v>
      </c>
    </row>
    <row r="6" spans="1:7" x14ac:dyDescent="0.2">
      <c r="A6" s="18">
        <v>2017</v>
      </c>
      <c r="B6" s="35" t="s">
        <v>1</v>
      </c>
      <c r="C6" s="35">
        <v>5794</v>
      </c>
      <c r="D6" s="35">
        <v>77613110.46374996</v>
      </c>
      <c r="E6" s="35">
        <v>7463178.2435999988</v>
      </c>
      <c r="F6" s="35">
        <v>3749261.160000002</v>
      </c>
      <c r="G6" s="35">
        <v>88825550.097349912</v>
      </c>
    </row>
    <row r="7" spans="1:7" x14ac:dyDescent="0.2">
      <c r="A7" s="8">
        <v>2018</v>
      </c>
      <c r="B7" s="9" t="s">
        <v>1</v>
      </c>
      <c r="C7" s="9">
        <v>5922</v>
      </c>
      <c r="D7" s="9">
        <v>78485955.201200038</v>
      </c>
      <c r="E7" s="9">
        <v>8376756.0388000049</v>
      </c>
      <c r="F7" s="9">
        <v>3675821.5099999993</v>
      </c>
      <c r="G7" s="9">
        <v>90538532.739999935</v>
      </c>
    </row>
    <row r="8" spans="1:7" x14ac:dyDescent="0.2">
      <c r="A8" s="18">
        <v>2019</v>
      </c>
      <c r="B8" s="35" t="s">
        <v>1</v>
      </c>
      <c r="C8" s="35">
        <v>6350</v>
      </c>
      <c r="D8" s="35">
        <v>86612245.147600025</v>
      </c>
      <c r="E8" s="35">
        <v>11126760.472399995</v>
      </c>
      <c r="F8" s="35">
        <v>4126120.499899996</v>
      </c>
      <c r="G8" s="35">
        <v>101865126.34999962</v>
      </c>
    </row>
    <row r="9" spans="1:7" x14ac:dyDescent="0.2">
      <c r="A9" s="8">
        <v>2020</v>
      </c>
      <c r="B9" s="9" t="s">
        <v>1</v>
      </c>
      <c r="C9" s="9">
        <v>5714</v>
      </c>
      <c r="D9" s="9">
        <v>80822946.100600079</v>
      </c>
      <c r="E9" s="9">
        <v>11812227.900400005</v>
      </c>
      <c r="F9" s="9">
        <v>3900161.388999999</v>
      </c>
      <c r="G9" s="9">
        <v>96411459.129999936</v>
      </c>
    </row>
    <row r="10" spans="1:7" x14ac:dyDescent="0.2">
      <c r="A10" s="11"/>
      <c r="B10" s="11"/>
      <c r="C10" s="52"/>
      <c r="D10" s="52"/>
      <c r="E10" s="52"/>
      <c r="F10" s="52"/>
      <c r="G10" s="52"/>
    </row>
    <row r="11" spans="1:7" x14ac:dyDescent="0.2">
      <c r="A11" s="18">
        <v>2015</v>
      </c>
      <c r="B11" s="35" t="s">
        <v>3</v>
      </c>
      <c r="C11" s="35">
        <v>2341</v>
      </c>
      <c r="D11" s="35">
        <v>49771503.226800017</v>
      </c>
      <c r="E11" s="35">
        <v>986859.24319999968</v>
      </c>
      <c r="F11" s="35">
        <v>2379895.6399999987</v>
      </c>
      <c r="G11" s="35">
        <v>53138258.370000012</v>
      </c>
    </row>
    <row r="12" spans="1:7" x14ac:dyDescent="0.2">
      <c r="A12" s="8">
        <v>2016</v>
      </c>
      <c r="B12" s="9" t="s">
        <v>3</v>
      </c>
      <c r="C12" s="9">
        <v>2363</v>
      </c>
      <c r="D12" s="9">
        <v>51791599.07720001</v>
      </c>
      <c r="E12" s="9">
        <v>1246778.242799999</v>
      </c>
      <c r="F12" s="9">
        <v>2401074.9299999992</v>
      </c>
      <c r="G12" s="9">
        <v>55439452.519999951</v>
      </c>
    </row>
    <row r="13" spans="1:7" x14ac:dyDescent="0.2">
      <c r="A13" s="18">
        <v>2017</v>
      </c>
      <c r="B13" s="35" t="s">
        <v>3</v>
      </c>
      <c r="C13" s="35">
        <v>2102</v>
      </c>
      <c r="D13" s="35">
        <v>47016123.797200024</v>
      </c>
      <c r="E13" s="35">
        <v>1379544.6028000016</v>
      </c>
      <c r="F13" s="35">
        <v>1938065.3599999992</v>
      </c>
      <c r="G13" s="35">
        <v>50333734.159899972</v>
      </c>
    </row>
    <row r="14" spans="1:7" x14ac:dyDescent="0.2">
      <c r="A14" s="8">
        <v>2018</v>
      </c>
      <c r="B14" s="9" t="s">
        <v>3</v>
      </c>
      <c r="C14" s="9">
        <v>1824</v>
      </c>
      <c r="D14" s="9">
        <v>40905815.223200016</v>
      </c>
      <c r="E14" s="9">
        <v>1401862.0067999994</v>
      </c>
      <c r="F14" s="9">
        <v>1812578.1599999981</v>
      </c>
      <c r="G14" s="9">
        <v>44120255.35999994</v>
      </c>
    </row>
    <row r="15" spans="1:7" x14ac:dyDescent="0.2">
      <c r="A15" s="18">
        <v>2019</v>
      </c>
      <c r="B15" s="35" t="s">
        <v>3</v>
      </c>
      <c r="C15" s="35">
        <v>1951</v>
      </c>
      <c r="D15" s="35">
        <v>42301982.074799925</v>
      </c>
      <c r="E15" s="35">
        <v>1737096.6851999997</v>
      </c>
      <c r="F15" s="35">
        <v>1574319.0200000007</v>
      </c>
      <c r="G15" s="35">
        <v>45613397.780000024</v>
      </c>
    </row>
    <row r="16" spans="1:7" x14ac:dyDescent="0.2">
      <c r="A16" s="8">
        <v>2020</v>
      </c>
      <c r="B16" s="9" t="s">
        <v>3</v>
      </c>
      <c r="C16" s="9">
        <v>1618</v>
      </c>
      <c r="D16" s="9">
        <v>34703783.041599996</v>
      </c>
      <c r="E16" s="9">
        <v>1360293.1783999999</v>
      </c>
      <c r="F16" s="9">
        <v>1341142.4500000016</v>
      </c>
      <c r="G16" s="9">
        <v>37405218.649999999</v>
      </c>
    </row>
    <row r="17" spans="1:7" x14ac:dyDescent="0.2">
      <c r="A17" s="11"/>
      <c r="B17" s="11"/>
      <c r="C17" s="52"/>
      <c r="D17" s="52"/>
      <c r="E17" s="52"/>
      <c r="F17" s="52"/>
      <c r="G17" s="52"/>
    </row>
    <row r="18" spans="1:7" x14ac:dyDescent="0.2">
      <c r="A18" s="18">
        <v>2015</v>
      </c>
      <c r="B18" s="35" t="s">
        <v>2</v>
      </c>
      <c r="C18" s="35">
        <v>3619</v>
      </c>
      <c r="D18" s="35">
        <v>76647683.023199901</v>
      </c>
      <c r="E18" s="35">
        <v>51790600.136799939</v>
      </c>
      <c r="F18" s="35">
        <v>2882226.2599999947</v>
      </c>
      <c r="G18" s="35">
        <v>131320510.64000005</v>
      </c>
    </row>
    <row r="19" spans="1:7" x14ac:dyDescent="0.2">
      <c r="A19" s="8">
        <v>2016</v>
      </c>
      <c r="B19" s="9" t="s">
        <v>2</v>
      </c>
      <c r="C19" s="9">
        <v>3494</v>
      </c>
      <c r="D19" s="9">
        <v>81373779.766300112</v>
      </c>
      <c r="E19" s="9">
        <v>52045706.023600087</v>
      </c>
      <c r="F19" s="9">
        <v>3331819.3799999971</v>
      </c>
      <c r="G19" s="9">
        <v>136751304.81999999</v>
      </c>
    </row>
    <row r="20" spans="1:7" x14ac:dyDescent="0.2">
      <c r="A20" s="18">
        <v>2017</v>
      </c>
      <c r="B20" s="35" t="s">
        <v>2</v>
      </c>
      <c r="C20" s="35">
        <v>3717</v>
      </c>
      <c r="D20" s="35">
        <v>90005371.317599997</v>
      </c>
      <c r="E20" s="35">
        <v>55165616.11239998</v>
      </c>
      <c r="F20" s="35">
        <v>3431344.5799999977</v>
      </c>
      <c r="G20" s="35">
        <v>148602331.78999993</v>
      </c>
    </row>
    <row r="21" spans="1:7" x14ac:dyDescent="0.2">
      <c r="A21" s="8">
        <v>2018</v>
      </c>
      <c r="B21" s="9" t="s">
        <v>2</v>
      </c>
      <c r="C21" s="9">
        <v>3675</v>
      </c>
      <c r="D21" s="9">
        <v>88924361.699899867</v>
      </c>
      <c r="E21" s="9">
        <v>56558066.559999906</v>
      </c>
      <c r="F21" s="9">
        <v>3240509.6999999955</v>
      </c>
      <c r="G21" s="9">
        <v>148722938.08999985</v>
      </c>
    </row>
    <row r="22" spans="1:7" x14ac:dyDescent="0.2">
      <c r="A22" s="18">
        <v>2019</v>
      </c>
      <c r="B22" s="35" t="s">
        <v>2</v>
      </c>
      <c r="C22" s="35">
        <v>3521</v>
      </c>
      <c r="D22" s="35">
        <v>84287588.219999954</v>
      </c>
      <c r="E22" s="35">
        <v>56531616.869909853</v>
      </c>
      <c r="F22" s="35">
        <v>2466561.409999996</v>
      </c>
      <c r="G22" s="35">
        <v>143285767.12001002</v>
      </c>
    </row>
    <row r="23" spans="1:7" x14ac:dyDescent="0.2">
      <c r="A23" s="8">
        <v>2020</v>
      </c>
      <c r="B23" s="9" t="s">
        <v>2</v>
      </c>
      <c r="C23" s="9">
        <v>3069</v>
      </c>
      <c r="D23" s="9">
        <v>73521816.779199883</v>
      </c>
      <c r="E23" s="9">
        <v>49300120.902810089</v>
      </c>
      <c r="F23" s="9">
        <v>1674066.0580000016</v>
      </c>
      <c r="G23" s="9">
        <v>124496003.68001014</v>
      </c>
    </row>
    <row r="24" spans="1:7" x14ac:dyDescent="0.2">
      <c r="C24" s="1"/>
      <c r="D24" s="1"/>
      <c r="E24" s="1"/>
      <c r="F24" s="1"/>
      <c r="G24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H20"/>
  <sheetViews>
    <sheetView workbookViewId="0">
      <selection activeCell="E16" sqref="E16"/>
    </sheetView>
  </sheetViews>
  <sheetFormatPr defaultRowHeight="14.25" x14ac:dyDescent="0.2"/>
  <cols>
    <col min="1" max="1" width="26.109375" customWidth="1"/>
    <col min="2" max="7" width="24" customWidth="1"/>
    <col min="8" max="8" width="20.77734375" customWidth="1"/>
    <col min="9" max="9" width="9.44140625" customWidth="1"/>
  </cols>
  <sheetData>
    <row r="2" spans="1:8" ht="24.95" customHeight="1" x14ac:dyDescent="0.2">
      <c r="A2" s="84" t="s">
        <v>117</v>
      </c>
      <c r="B2" s="84"/>
      <c r="C2" s="84"/>
      <c r="D2" s="84"/>
      <c r="E2" s="84"/>
      <c r="F2" s="84"/>
      <c r="G2" s="84"/>
      <c r="H2" s="84"/>
    </row>
    <row r="3" spans="1:8" ht="20.100000000000001" customHeight="1" x14ac:dyDescent="0.2">
      <c r="A3" s="104" t="s">
        <v>119</v>
      </c>
      <c r="B3" s="104"/>
      <c r="C3" s="104"/>
      <c r="D3" s="104"/>
      <c r="E3" s="104"/>
      <c r="F3" s="104"/>
      <c r="G3" s="104"/>
      <c r="H3" s="104"/>
    </row>
    <row r="4" spans="1:8" ht="20.100000000000001" customHeight="1" x14ac:dyDescent="0.2">
      <c r="A4" s="24" t="s">
        <v>31</v>
      </c>
      <c r="B4" s="24" t="s">
        <v>39</v>
      </c>
      <c r="C4" s="24" t="s">
        <v>113</v>
      </c>
      <c r="D4" s="24" t="s">
        <v>114</v>
      </c>
      <c r="E4" s="24" t="s">
        <v>115</v>
      </c>
      <c r="F4" s="24" t="s">
        <v>116</v>
      </c>
      <c r="G4" s="24" t="s">
        <v>35</v>
      </c>
      <c r="H4" s="24" t="s">
        <v>36</v>
      </c>
    </row>
    <row r="5" spans="1:8" ht="15" customHeight="1" x14ac:dyDescent="0.2">
      <c r="A5" s="16" t="s">
        <v>82</v>
      </c>
      <c r="B5" s="35">
        <v>8544</v>
      </c>
      <c r="C5" s="35">
        <v>91779078.658399984</v>
      </c>
      <c r="D5" s="35">
        <v>6008624.7575999964</v>
      </c>
      <c r="E5" s="35">
        <v>958427.07759999984</v>
      </c>
      <c r="F5" s="35">
        <v>7481309.2949999999</v>
      </c>
      <c r="G5" s="35">
        <v>5173607.7068999931</v>
      </c>
      <c r="H5" s="35">
        <v>111401047.46999978</v>
      </c>
    </row>
    <row r="6" spans="1:8" ht="15" customHeight="1" x14ac:dyDescent="0.2">
      <c r="A6" s="17" t="s">
        <v>83</v>
      </c>
      <c r="B6" s="9">
        <v>2970</v>
      </c>
      <c r="C6" s="9">
        <v>63891083.988799982</v>
      </c>
      <c r="D6" s="9">
        <v>5352131.2287999997</v>
      </c>
      <c r="E6" s="9">
        <v>901343.60059999942</v>
      </c>
      <c r="F6" s="9">
        <v>14323532.392999986</v>
      </c>
      <c r="G6" s="9">
        <v>2800145.5819999962</v>
      </c>
      <c r="H6" s="9">
        <v>87268237.309999749</v>
      </c>
    </row>
    <row r="7" spans="1:8" ht="15" customHeight="1" x14ac:dyDescent="0.2">
      <c r="A7" s="16" t="s">
        <v>3</v>
      </c>
      <c r="B7" s="35">
        <v>3378</v>
      </c>
      <c r="C7" s="35">
        <v>71074853.89139995</v>
      </c>
      <c r="D7" s="35">
        <v>5654486.9368000012</v>
      </c>
      <c r="E7" s="105">
        <v>3229927.3135999991</v>
      </c>
      <c r="F7" s="105"/>
      <c r="G7" s="35">
        <v>2963091.0399999944</v>
      </c>
      <c r="H7" s="35">
        <v>82922359.160000026</v>
      </c>
    </row>
    <row r="8" spans="1:8" ht="15" customHeight="1" x14ac:dyDescent="0.2">
      <c r="A8" s="17" t="s">
        <v>84</v>
      </c>
      <c r="B8" s="9">
        <v>7000</v>
      </c>
      <c r="C8" s="9">
        <v>271263163.00040025</v>
      </c>
      <c r="D8" s="9">
        <v>72225166.722399935</v>
      </c>
      <c r="E8" s="9">
        <v>54746238.173789889</v>
      </c>
      <c r="F8" s="9">
        <v>122997112.68091999</v>
      </c>
      <c r="G8" s="9">
        <v>4842942.958000008</v>
      </c>
      <c r="H8" s="9">
        <v>526074625.55000854</v>
      </c>
    </row>
    <row r="9" spans="1:8" ht="15" customHeight="1" x14ac:dyDescent="0.2">
      <c r="A9" s="16" t="s">
        <v>85</v>
      </c>
      <c r="B9" s="35">
        <v>419</v>
      </c>
      <c r="C9" s="105">
        <v>22236736.268600002</v>
      </c>
      <c r="D9" s="105"/>
      <c r="E9" s="35">
        <v>3552441.2532000002</v>
      </c>
      <c r="F9" s="35">
        <v>6883446.0490000024</v>
      </c>
      <c r="G9" s="35">
        <v>187814.96000000005</v>
      </c>
      <c r="H9" s="35">
        <v>32860438.670000009</v>
      </c>
    </row>
    <row r="10" spans="1:8" ht="20.100000000000001" customHeight="1" x14ac:dyDescent="0.2">
      <c r="A10" s="104" t="s">
        <v>118</v>
      </c>
      <c r="B10" s="104"/>
      <c r="C10" s="104"/>
      <c r="D10" s="104"/>
      <c r="E10" s="104"/>
      <c r="F10" s="104"/>
      <c r="G10" s="104"/>
      <c r="H10" s="104"/>
    </row>
    <row r="11" spans="1:8" ht="20.100000000000001" customHeight="1" x14ac:dyDescent="0.2">
      <c r="A11" s="24" t="s">
        <v>31</v>
      </c>
      <c r="B11" s="24" t="s">
        <v>39</v>
      </c>
      <c r="C11" s="24" t="s">
        <v>113</v>
      </c>
      <c r="D11" s="24" t="s">
        <v>114</v>
      </c>
      <c r="E11" s="24" t="s">
        <v>115</v>
      </c>
      <c r="F11" s="24" t="s">
        <v>116</v>
      </c>
      <c r="G11" s="24" t="s">
        <v>35</v>
      </c>
      <c r="H11" s="24" t="s">
        <v>36</v>
      </c>
    </row>
    <row r="12" spans="1:8" ht="15" customHeight="1" x14ac:dyDescent="0.2">
      <c r="A12" s="16" t="s">
        <v>82</v>
      </c>
      <c r="B12" s="35">
        <v>8533</v>
      </c>
      <c r="C12" s="35">
        <v>90377754.568399981</v>
      </c>
      <c r="D12" s="35">
        <v>5846213.147599997</v>
      </c>
      <c r="E12" s="35">
        <v>877816.63760000002</v>
      </c>
      <c r="F12" s="35">
        <v>7238965.3150000004</v>
      </c>
      <c r="G12" s="35">
        <v>5162006.6868999926</v>
      </c>
      <c r="H12" s="35">
        <v>109502756.36999983</v>
      </c>
    </row>
    <row r="13" spans="1:8" ht="15" customHeight="1" x14ac:dyDescent="0.2">
      <c r="A13" s="17" t="s">
        <v>83</v>
      </c>
      <c r="B13" s="9">
        <v>2947</v>
      </c>
      <c r="C13" s="9">
        <v>61493935.068799987</v>
      </c>
      <c r="D13" s="9">
        <v>4598943.6987999985</v>
      </c>
      <c r="E13" s="9">
        <v>785594.62059999944</v>
      </c>
      <c r="F13" s="9">
        <v>13742527.98299999</v>
      </c>
      <c r="G13" s="9">
        <v>2615057.0319999955</v>
      </c>
      <c r="H13" s="9">
        <v>83236058.889999866</v>
      </c>
    </row>
    <row r="14" spans="1:8" ht="15" customHeight="1" x14ac:dyDescent="0.2">
      <c r="A14" s="16" t="s">
        <v>3</v>
      </c>
      <c r="B14" s="35">
        <v>3353</v>
      </c>
      <c r="C14" s="35">
        <v>67615949.491399959</v>
      </c>
      <c r="D14" s="35">
        <v>5261968.2568000024</v>
      </c>
      <c r="E14" s="105">
        <v>3116656.0736000007</v>
      </c>
      <c r="F14" s="105"/>
      <c r="G14" s="35">
        <v>2731668.7099999944</v>
      </c>
      <c r="H14" s="35">
        <v>78726242.679999918</v>
      </c>
    </row>
    <row r="15" spans="1:8" ht="15" customHeight="1" x14ac:dyDescent="0.2">
      <c r="A15" s="17" t="s">
        <v>84</v>
      </c>
      <c r="B15" s="9">
        <v>6269</v>
      </c>
      <c r="C15" s="9">
        <v>164350827.36520022</v>
      </c>
      <c r="D15" s="9">
        <v>9947057.8001999967</v>
      </c>
      <c r="E15" s="9">
        <v>34470755.10918992</v>
      </c>
      <c r="F15" s="9">
        <v>77478847.49492003</v>
      </c>
      <c r="G15" s="9">
        <v>4803263.6179999979</v>
      </c>
      <c r="H15" s="9">
        <v>291050752.06000978</v>
      </c>
    </row>
    <row r="16" spans="1:8" ht="15" customHeight="1" x14ac:dyDescent="0.2">
      <c r="A16" s="16" t="s">
        <v>85</v>
      </c>
      <c r="B16" s="35">
        <v>393</v>
      </c>
      <c r="C16" s="105">
        <v>5863105.8705999982</v>
      </c>
      <c r="D16" s="105"/>
      <c r="E16" s="35">
        <v>2013613.8132000007</v>
      </c>
      <c r="F16" s="35">
        <v>3820603.4790000007</v>
      </c>
      <c r="G16" s="35">
        <v>162002.65000000005</v>
      </c>
      <c r="H16" s="35">
        <v>11859325.770000003</v>
      </c>
    </row>
    <row r="20" spans="2:3" x14ac:dyDescent="0.2">
      <c r="B20" s="1"/>
      <c r="C20" s="1"/>
    </row>
  </sheetData>
  <mergeCells count="7">
    <mergeCell ref="C16:D16"/>
    <mergeCell ref="A10:H10"/>
    <mergeCell ref="A2:H2"/>
    <mergeCell ref="A3:H3"/>
    <mergeCell ref="E7:F7"/>
    <mergeCell ref="C9:D9"/>
    <mergeCell ref="E14:F14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M16"/>
  <sheetViews>
    <sheetView workbookViewId="0">
      <selection activeCell="K26" sqref="K26"/>
    </sheetView>
  </sheetViews>
  <sheetFormatPr defaultRowHeight="14.25" x14ac:dyDescent="0.2"/>
  <cols>
    <col min="1" max="1" width="21.6640625" customWidth="1"/>
    <col min="2" max="13" width="7.44140625" customWidth="1"/>
  </cols>
  <sheetData>
    <row r="2" spans="1:13" ht="24.95" customHeight="1" x14ac:dyDescent="0.2">
      <c r="A2" s="84" t="s">
        <v>120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0.100000000000001" customHeight="1" x14ac:dyDescent="0.2">
      <c r="A3" s="40"/>
      <c r="B3" s="89" t="s">
        <v>9</v>
      </c>
      <c r="C3" s="89"/>
      <c r="D3" s="89"/>
      <c r="E3" s="89"/>
      <c r="F3" s="89"/>
      <c r="G3" s="89"/>
      <c r="H3" s="89" t="s">
        <v>86</v>
      </c>
      <c r="I3" s="89"/>
      <c r="J3" s="89"/>
      <c r="K3" s="89"/>
      <c r="L3" s="89"/>
      <c r="M3" s="89"/>
    </row>
    <row r="4" spans="1:13" ht="20.100000000000001" customHeight="1" x14ac:dyDescent="0.2">
      <c r="A4" s="24" t="s">
        <v>31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47</v>
      </c>
      <c r="G4" s="24" t="s">
        <v>65</v>
      </c>
      <c r="H4" s="24" t="s">
        <v>4</v>
      </c>
      <c r="I4" s="24" t="s">
        <v>5</v>
      </c>
      <c r="J4" s="24" t="s">
        <v>6</v>
      </c>
      <c r="K4" s="24" t="s">
        <v>7</v>
      </c>
      <c r="L4" s="24" t="s">
        <v>47</v>
      </c>
      <c r="M4" s="24" t="s">
        <v>65</v>
      </c>
    </row>
    <row r="5" spans="1:13" ht="15.75" customHeight="1" x14ac:dyDescent="0.2">
      <c r="A5" s="18" t="s">
        <v>1</v>
      </c>
      <c r="B5" s="35">
        <v>6439</v>
      </c>
      <c r="C5" s="35">
        <v>6339</v>
      </c>
      <c r="D5" s="35">
        <v>5840</v>
      </c>
      <c r="E5" s="35">
        <v>5960</v>
      </c>
      <c r="F5" s="35">
        <v>6385</v>
      </c>
      <c r="G5" s="35">
        <v>5746</v>
      </c>
      <c r="H5" s="35">
        <v>29341</v>
      </c>
      <c r="I5" s="35">
        <v>32444.5</v>
      </c>
      <c r="J5" s="35">
        <v>30601</v>
      </c>
      <c r="K5" s="35">
        <v>29946.5</v>
      </c>
      <c r="L5" s="35">
        <v>34274</v>
      </c>
      <c r="M5" s="35">
        <v>35276</v>
      </c>
    </row>
    <row r="6" spans="1:13" ht="15.75" customHeight="1" x14ac:dyDescent="0.2">
      <c r="A6" s="8" t="s">
        <v>3</v>
      </c>
      <c r="B6" s="9">
        <v>2353</v>
      </c>
      <c r="C6" s="9">
        <v>2381</v>
      </c>
      <c r="D6" s="9">
        <v>2126</v>
      </c>
      <c r="E6" s="9">
        <v>1834</v>
      </c>
      <c r="F6" s="9">
        <v>1972</v>
      </c>
      <c r="G6" s="9">
        <v>1638</v>
      </c>
      <c r="H6" s="9">
        <v>16863</v>
      </c>
      <c r="I6" s="9">
        <v>17475</v>
      </c>
      <c r="J6" s="9">
        <v>16979</v>
      </c>
      <c r="K6" s="9">
        <v>14759.5</v>
      </c>
      <c r="L6" s="9">
        <v>16789.5</v>
      </c>
      <c r="M6" s="9">
        <v>15212.5</v>
      </c>
    </row>
    <row r="7" spans="1:13" ht="15.75" customHeight="1" x14ac:dyDescent="0.2">
      <c r="A7" s="18" t="s">
        <v>2</v>
      </c>
      <c r="B7" s="35">
        <v>4206</v>
      </c>
      <c r="C7" s="35">
        <v>4087</v>
      </c>
      <c r="D7" s="35">
        <v>4326</v>
      </c>
      <c r="E7" s="35">
        <v>4300</v>
      </c>
      <c r="F7" s="35">
        <v>4236</v>
      </c>
      <c r="G7" s="35">
        <v>3696</v>
      </c>
      <c r="H7" s="35">
        <v>61430</v>
      </c>
      <c r="I7" s="35">
        <v>61014</v>
      </c>
      <c r="J7" s="35">
        <v>65422.5</v>
      </c>
      <c r="K7" s="35">
        <v>66714.5</v>
      </c>
      <c r="L7" s="35">
        <v>68289</v>
      </c>
      <c r="M7" s="35">
        <v>61527</v>
      </c>
    </row>
    <row r="8" spans="1:13" ht="18" customHeight="1" x14ac:dyDescent="0.2">
      <c r="A8" s="10"/>
      <c r="B8" s="10"/>
      <c r="C8" s="10"/>
      <c r="D8" s="10"/>
    </row>
    <row r="9" spans="1:13" ht="18" customHeight="1" x14ac:dyDescent="0.2">
      <c r="A9" s="10"/>
      <c r="B9" s="10"/>
      <c r="C9" s="10"/>
      <c r="D9" s="10"/>
    </row>
    <row r="10" spans="1:13" ht="18" customHeight="1" x14ac:dyDescent="0.2">
      <c r="A10" s="10"/>
      <c r="B10" s="10"/>
      <c r="C10" s="10"/>
      <c r="D10" s="10"/>
    </row>
    <row r="11" spans="1:13" ht="18" customHeight="1" x14ac:dyDescent="0.2"/>
    <row r="12" spans="1:13" ht="24.95" customHeight="1" x14ac:dyDescent="0.2">
      <c r="A12" s="84" t="s">
        <v>158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20.100000000000001" customHeight="1" x14ac:dyDescent="0.2">
      <c r="A13" s="40"/>
      <c r="B13" s="89" t="s">
        <v>9</v>
      </c>
      <c r="C13" s="89"/>
      <c r="D13" s="89"/>
      <c r="E13" s="89"/>
      <c r="F13" s="89"/>
      <c r="G13" s="89"/>
      <c r="H13" s="89" t="s">
        <v>86</v>
      </c>
      <c r="I13" s="89"/>
      <c r="J13" s="89"/>
      <c r="K13" s="89"/>
      <c r="L13" s="89"/>
      <c r="M13" s="89"/>
    </row>
    <row r="14" spans="1:13" ht="20.100000000000001" customHeight="1" x14ac:dyDescent="0.2">
      <c r="A14" s="24" t="s">
        <v>31</v>
      </c>
      <c r="B14" s="24" t="s">
        <v>4</v>
      </c>
      <c r="C14" s="24" t="s">
        <v>5</v>
      </c>
      <c r="D14" s="24" t="s">
        <v>6</v>
      </c>
      <c r="E14" s="24" t="s">
        <v>7</v>
      </c>
      <c r="F14" s="24" t="s">
        <v>47</v>
      </c>
      <c r="G14" s="24" t="s">
        <v>65</v>
      </c>
      <c r="H14" s="24" t="s">
        <v>4</v>
      </c>
      <c r="I14" s="24" t="s">
        <v>5</v>
      </c>
      <c r="J14" s="24" t="s">
        <v>6</v>
      </c>
      <c r="K14" s="24" t="s">
        <v>7</v>
      </c>
      <c r="L14" s="24" t="s">
        <v>47</v>
      </c>
      <c r="M14" s="24" t="s">
        <v>65</v>
      </c>
    </row>
    <row r="15" spans="1:13" ht="15.75" customHeight="1" x14ac:dyDescent="0.2">
      <c r="A15" s="18" t="s">
        <v>15</v>
      </c>
      <c r="B15" s="35">
        <v>12998</v>
      </c>
      <c r="C15" s="35">
        <v>12807</v>
      </c>
      <c r="D15" s="35">
        <v>12292</v>
      </c>
      <c r="E15" s="35">
        <v>12094</v>
      </c>
      <c r="F15" s="35">
        <v>12593</v>
      </c>
      <c r="G15" s="35">
        <v>11080</v>
      </c>
      <c r="H15" s="35">
        <v>107634</v>
      </c>
      <c r="I15" s="35">
        <v>110933.5</v>
      </c>
      <c r="J15" s="35">
        <v>113002.5</v>
      </c>
      <c r="K15" s="35">
        <v>111420.5</v>
      </c>
      <c r="L15" s="35">
        <v>119352.5</v>
      </c>
      <c r="M15" s="35">
        <v>112015.5</v>
      </c>
    </row>
    <row r="16" spans="1:13" ht="15.75" customHeight="1" x14ac:dyDescent="0.2">
      <c r="A16" s="8" t="s">
        <v>8</v>
      </c>
      <c r="B16" s="9">
        <v>126348</v>
      </c>
      <c r="C16" s="9">
        <v>116232</v>
      </c>
      <c r="D16" s="9">
        <v>102216</v>
      </c>
      <c r="E16" s="9">
        <v>113864</v>
      </c>
      <c r="F16" s="9">
        <v>111345</v>
      </c>
      <c r="G16" s="9">
        <v>104626</v>
      </c>
      <c r="H16" s="9">
        <v>174442</v>
      </c>
      <c r="I16" s="9">
        <v>171322.5</v>
      </c>
      <c r="J16" s="9">
        <v>149472</v>
      </c>
      <c r="K16" s="9">
        <v>163060.5</v>
      </c>
      <c r="L16" s="9">
        <v>166796.5</v>
      </c>
      <c r="M16" s="9">
        <v>164379</v>
      </c>
    </row>
  </sheetData>
  <mergeCells count="6">
    <mergeCell ref="A2:M2"/>
    <mergeCell ref="B13:G13"/>
    <mergeCell ref="H13:M13"/>
    <mergeCell ref="A12:M12"/>
    <mergeCell ref="B3:G3"/>
    <mergeCell ref="H3:M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B14:M14 B4:M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E9"/>
  <sheetViews>
    <sheetView workbookViewId="0">
      <selection activeCell="E35" sqref="E35"/>
    </sheetView>
  </sheetViews>
  <sheetFormatPr defaultRowHeight="14.25" x14ac:dyDescent="0.2"/>
  <cols>
    <col min="1" max="1" width="30.6640625" customWidth="1"/>
    <col min="2" max="5" width="18.109375" customWidth="1"/>
  </cols>
  <sheetData>
    <row r="2" spans="1:5" ht="24.95" customHeight="1" x14ac:dyDescent="0.2">
      <c r="A2" s="84" t="s">
        <v>155</v>
      </c>
      <c r="B2" s="84"/>
      <c r="C2" s="84"/>
      <c r="D2" s="84"/>
      <c r="E2" s="84"/>
    </row>
    <row r="3" spans="1:5" ht="14.25" customHeight="1" x14ac:dyDescent="0.2">
      <c r="A3" s="24" t="s">
        <v>31</v>
      </c>
      <c r="B3" s="89" t="s">
        <v>9</v>
      </c>
      <c r="C3" s="89"/>
      <c r="D3" s="89" t="s">
        <v>86</v>
      </c>
      <c r="E3" s="89"/>
    </row>
    <row r="4" spans="1:5" x14ac:dyDescent="0.2">
      <c r="A4" s="11"/>
      <c r="B4" s="28">
        <v>2019</v>
      </c>
      <c r="C4" s="28">
        <v>2020</v>
      </c>
      <c r="D4" s="28">
        <v>2019</v>
      </c>
      <c r="E4" s="28">
        <v>2020</v>
      </c>
    </row>
    <row r="5" spans="1:5" x14ac:dyDescent="0.2">
      <c r="A5" s="12" t="s">
        <v>50</v>
      </c>
      <c r="B5" s="13">
        <v>4804</v>
      </c>
      <c r="C5" s="13">
        <v>4373</v>
      </c>
      <c r="D5" s="13">
        <v>19806</v>
      </c>
      <c r="E5" s="13">
        <v>22103</v>
      </c>
    </row>
    <row r="6" spans="1:5" x14ac:dyDescent="0.2">
      <c r="A6" s="14" t="s">
        <v>49</v>
      </c>
      <c r="B6" s="15">
        <v>1755</v>
      </c>
      <c r="C6" s="15">
        <v>1439</v>
      </c>
      <c r="D6" s="15">
        <v>15300</v>
      </c>
      <c r="E6" s="15">
        <v>13444.5</v>
      </c>
    </row>
    <row r="7" spans="1:5" x14ac:dyDescent="0.2">
      <c r="A7" s="12" t="s">
        <v>3</v>
      </c>
      <c r="B7" s="13">
        <v>2111</v>
      </c>
      <c r="C7" s="13">
        <v>1697</v>
      </c>
      <c r="D7" s="13">
        <v>17755.5</v>
      </c>
      <c r="E7" s="13">
        <v>15649.5</v>
      </c>
    </row>
    <row r="8" spans="1:5" x14ac:dyDescent="0.2">
      <c r="A8" s="14" t="s">
        <v>51</v>
      </c>
      <c r="B8" s="15">
        <v>4562</v>
      </c>
      <c r="C8" s="15">
        <v>3955</v>
      </c>
      <c r="D8" s="15">
        <v>69695</v>
      </c>
      <c r="E8" s="15">
        <v>64744</v>
      </c>
    </row>
    <row r="9" spans="1:5" x14ac:dyDescent="0.2">
      <c r="A9" s="12" t="s">
        <v>52</v>
      </c>
      <c r="B9" s="13">
        <v>291</v>
      </c>
      <c r="C9" s="13">
        <v>180</v>
      </c>
      <c r="D9" s="13">
        <v>4360</v>
      </c>
      <c r="E9" s="13">
        <v>2845</v>
      </c>
    </row>
  </sheetData>
  <mergeCells count="3">
    <mergeCell ref="B3:C3"/>
    <mergeCell ref="D3:E3"/>
    <mergeCell ref="A2:E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12"/>
  <sheetViews>
    <sheetView workbookViewId="0">
      <selection activeCell="C12" sqref="C12"/>
    </sheetView>
  </sheetViews>
  <sheetFormatPr defaultRowHeight="14.25" x14ac:dyDescent="0.2"/>
  <cols>
    <col min="1" max="4" width="38.5546875" customWidth="1"/>
  </cols>
  <sheetData>
    <row r="2" spans="1:4" ht="24.95" customHeight="1" x14ac:dyDescent="0.2">
      <c r="A2" s="84" t="s">
        <v>156</v>
      </c>
      <c r="B2" s="84"/>
      <c r="C2" s="84"/>
      <c r="D2" s="84"/>
    </row>
    <row r="3" spans="1:4" ht="20.100000000000001" customHeight="1" x14ac:dyDescent="0.2">
      <c r="A3" s="24" t="s">
        <v>64</v>
      </c>
      <c r="B3" s="24" t="s">
        <v>1</v>
      </c>
      <c r="C3" s="24" t="s">
        <v>3</v>
      </c>
      <c r="D3" s="24" t="s">
        <v>2</v>
      </c>
    </row>
    <row r="4" spans="1:4" ht="15" customHeight="1" x14ac:dyDescent="0.2">
      <c r="A4" s="12">
        <v>0</v>
      </c>
      <c r="B4" s="13">
        <v>17837</v>
      </c>
      <c r="C4" s="13">
        <v>530</v>
      </c>
      <c r="D4" s="13">
        <v>232</v>
      </c>
    </row>
    <row r="5" spans="1:4" ht="15" customHeight="1" x14ac:dyDescent="0.2">
      <c r="A5" s="14">
        <v>1</v>
      </c>
      <c r="B5" s="15">
        <v>10500</v>
      </c>
      <c r="C5" s="15">
        <v>6812</v>
      </c>
      <c r="D5" s="15">
        <v>2442</v>
      </c>
    </row>
    <row r="6" spans="1:4" ht="15" customHeight="1" x14ac:dyDescent="0.2">
      <c r="A6" s="12">
        <v>2</v>
      </c>
      <c r="B6" s="13">
        <v>4620</v>
      </c>
      <c r="C6" s="13">
        <v>3048</v>
      </c>
      <c r="D6" s="13">
        <v>5818</v>
      </c>
    </row>
    <row r="7" spans="1:4" ht="15" customHeight="1" x14ac:dyDescent="0.2">
      <c r="A7" s="14">
        <v>3</v>
      </c>
      <c r="B7" s="15">
        <v>1886</v>
      </c>
      <c r="C7" s="15">
        <v>1123</v>
      </c>
      <c r="D7" s="15">
        <v>6209</v>
      </c>
    </row>
    <row r="8" spans="1:4" ht="15" customHeight="1" x14ac:dyDescent="0.2">
      <c r="A8" s="12">
        <v>4</v>
      </c>
      <c r="B8" s="13">
        <v>871</v>
      </c>
      <c r="C8" s="13">
        <v>384</v>
      </c>
      <c r="D8" s="13">
        <v>4496</v>
      </c>
    </row>
    <row r="9" spans="1:4" ht="15" customHeight="1" x14ac:dyDescent="0.2">
      <c r="A9" s="14">
        <v>5</v>
      </c>
      <c r="B9" s="15">
        <v>430</v>
      </c>
      <c r="C9" s="15">
        <v>190</v>
      </c>
      <c r="D9" s="15">
        <v>2434</v>
      </c>
    </row>
    <row r="10" spans="1:4" ht="15" customHeight="1" x14ac:dyDescent="0.2">
      <c r="A10" s="12">
        <v>6</v>
      </c>
      <c r="B10" s="13">
        <v>260</v>
      </c>
      <c r="C10" s="13">
        <v>99</v>
      </c>
      <c r="D10" s="13">
        <v>1457</v>
      </c>
    </row>
    <row r="11" spans="1:4" ht="15" customHeight="1" x14ac:dyDescent="0.2">
      <c r="A11" s="14">
        <v>7</v>
      </c>
      <c r="B11" s="15">
        <v>119</v>
      </c>
      <c r="C11" s="15">
        <v>53</v>
      </c>
      <c r="D11" s="15">
        <v>757</v>
      </c>
    </row>
    <row r="12" spans="1:4" ht="15" customHeight="1" x14ac:dyDescent="0.2">
      <c r="A12" s="12" t="s">
        <v>157</v>
      </c>
      <c r="B12" s="13">
        <v>127</v>
      </c>
      <c r="C12" s="13">
        <v>37</v>
      </c>
      <c r="D12" s="13">
        <v>999</v>
      </c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AO8"/>
  <sheetViews>
    <sheetView workbookViewId="0">
      <selection activeCell="F7" sqref="F7"/>
    </sheetView>
  </sheetViews>
  <sheetFormatPr defaultRowHeight="14.25" x14ac:dyDescent="0.2"/>
  <cols>
    <col min="1" max="1" width="27.6640625" customWidth="1"/>
    <col min="2" max="7" width="19" customWidth="1"/>
  </cols>
  <sheetData>
    <row r="2" spans="1:41" s="5" customFormat="1" ht="24.95" customHeight="1" x14ac:dyDescent="0.2">
      <c r="A2" s="84" t="s">
        <v>159</v>
      </c>
      <c r="B2" s="84"/>
      <c r="C2" s="84"/>
      <c r="D2" s="84"/>
      <c r="E2" s="84"/>
      <c r="F2" s="84"/>
      <c r="G2" s="8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x14ac:dyDescent="0.2">
      <c r="A3" s="42" t="s">
        <v>87</v>
      </c>
      <c r="B3" s="24">
        <v>2015</v>
      </c>
      <c r="C3" s="24">
        <v>2016</v>
      </c>
      <c r="D3" s="24">
        <v>2017</v>
      </c>
      <c r="E3" s="24">
        <v>2018</v>
      </c>
      <c r="F3" s="24">
        <v>2019</v>
      </c>
      <c r="G3" s="24">
        <v>2020</v>
      </c>
    </row>
    <row r="4" spans="1:41" x14ac:dyDescent="0.2">
      <c r="A4" s="16" t="s">
        <v>9</v>
      </c>
      <c r="B4" s="13">
        <v>126348</v>
      </c>
      <c r="C4" s="13">
        <v>116232</v>
      </c>
      <c r="D4" s="13">
        <v>102193</v>
      </c>
      <c r="E4" s="13">
        <v>112980</v>
      </c>
      <c r="F4" s="13">
        <v>109789</v>
      </c>
      <c r="G4" s="13">
        <v>103450</v>
      </c>
    </row>
    <row r="5" spans="1:41" x14ac:dyDescent="0.2">
      <c r="A5" s="17" t="s">
        <v>58</v>
      </c>
      <c r="B5" s="15">
        <v>182285714.7300103</v>
      </c>
      <c r="C5" s="15">
        <v>166379522.75035003</v>
      </c>
      <c r="D5" s="15">
        <v>145629739.48064965</v>
      </c>
      <c r="E5" s="15">
        <v>167691564.04100031</v>
      </c>
      <c r="F5" s="15">
        <v>176098094.13099965</v>
      </c>
      <c r="G5" s="15">
        <v>176581042.4589996</v>
      </c>
    </row>
    <row r="6" spans="1:41" x14ac:dyDescent="0.2">
      <c r="A6" s="16" t="s">
        <v>59</v>
      </c>
      <c r="B6" s="13">
        <v>1252913.6599999999</v>
      </c>
      <c r="C6" s="13">
        <v>1030326.4699999999</v>
      </c>
      <c r="D6" s="13">
        <v>834235.11001000053</v>
      </c>
      <c r="E6" s="13">
        <v>855403.19000000018</v>
      </c>
      <c r="F6" s="13">
        <v>753386.91</v>
      </c>
      <c r="G6" s="13">
        <v>627198.96000000008</v>
      </c>
    </row>
    <row r="7" spans="1:41" x14ac:dyDescent="0.2">
      <c r="A7" s="17" t="s">
        <v>54</v>
      </c>
      <c r="B7" s="15">
        <v>-924800.69999999891</v>
      </c>
      <c r="C7" s="15">
        <v>148769.48699999813</v>
      </c>
      <c r="D7" s="15">
        <v>982825.59200000134</v>
      </c>
      <c r="E7" s="15">
        <v>1485107.0590000085</v>
      </c>
      <c r="F7" s="15">
        <v>-113164.10200000041</v>
      </c>
      <c r="G7" s="15">
        <v>318129.96199999878</v>
      </c>
    </row>
    <row r="8" spans="1:41" x14ac:dyDescent="0.2">
      <c r="A8" s="16" t="s">
        <v>55</v>
      </c>
      <c r="B8" s="13">
        <v>182613826.04000968</v>
      </c>
      <c r="C8" s="13">
        <v>167558619.9873496</v>
      </c>
      <c r="D8" s="13">
        <v>147446800.1526601</v>
      </c>
      <c r="E8" s="13">
        <v>170032073.30000022</v>
      </c>
      <c r="F8" s="13">
        <v>176738312.89999971</v>
      </c>
      <c r="G8" s="13">
        <v>177526370.16999996</v>
      </c>
    </row>
  </sheetData>
  <mergeCells count="1">
    <mergeCell ref="A2:G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E39"/>
  <sheetViews>
    <sheetView topLeftCell="A7" workbookViewId="0">
      <selection activeCell="D22" sqref="D22"/>
    </sheetView>
  </sheetViews>
  <sheetFormatPr defaultRowHeight="14.25" x14ac:dyDescent="0.2"/>
  <cols>
    <col min="1" max="5" width="25.77734375" customWidth="1"/>
  </cols>
  <sheetData>
    <row r="2" spans="1:5" ht="24.95" customHeight="1" x14ac:dyDescent="0.2">
      <c r="A2" s="84" t="s">
        <v>96</v>
      </c>
      <c r="B2" s="84"/>
      <c r="C2" s="84"/>
      <c r="D2" s="84"/>
      <c r="E2" s="84"/>
    </row>
    <row r="3" spans="1:5" ht="20.100000000000001" customHeight="1" x14ac:dyDescent="0.2">
      <c r="A3" s="24" t="s">
        <v>16</v>
      </c>
      <c r="B3" s="24" t="s">
        <v>30</v>
      </c>
      <c r="C3" s="24" t="s">
        <v>29</v>
      </c>
      <c r="D3" s="24" t="s">
        <v>38</v>
      </c>
      <c r="E3" s="24" t="s">
        <v>62</v>
      </c>
    </row>
    <row r="4" spans="1:5" x14ac:dyDescent="0.2">
      <c r="A4" s="47">
        <v>2009</v>
      </c>
      <c r="B4" s="15" t="s">
        <v>14</v>
      </c>
      <c r="C4" s="15">
        <v>1877712.0672579997</v>
      </c>
      <c r="D4" s="15">
        <v>925630873.58737779</v>
      </c>
      <c r="E4" s="15">
        <v>492.956768893255</v>
      </c>
    </row>
    <row r="5" spans="1:5" x14ac:dyDescent="0.2">
      <c r="A5" s="48">
        <v>2010</v>
      </c>
      <c r="B5" s="13" t="s">
        <v>14</v>
      </c>
      <c r="C5" s="13">
        <v>1751729.2313150007</v>
      </c>
      <c r="D5" s="13">
        <v>884329231.02131784</v>
      </c>
      <c r="E5" s="13">
        <v>504.83214826384051</v>
      </c>
    </row>
    <row r="6" spans="1:5" x14ac:dyDescent="0.2">
      <c r="A6" s="47">
        <v>2011</v>
      </c>
      <c r="B6" s="15" t="s">
        <v>14</v>
      </c>
      <c r="C6" s="15">
        <v>1803913.0281590002</v>
      </c>
      <c r="D6" s="15">
        <v>882518502.94231713</v>
      </c>
      <c r="E6" s="15">
        <v>489.22452976736878</v>
      </c>
    </row>
    <row r="7" spans="1:5" x14ac:dyDescent="0.2">
      <c r="A7" s="48">
        <v>2012</v>
      </c>
      <c r="B7" s="13" t="s">
        <v>14</v>
      </c>
      <c r="C7" s="13">
        <v>1870573.4545340003</v>
      </c>
      <c r="D7" s="13">
        <v>852321324.99372983</v>
      </c>
      <c r="E7" s="13">
        <v>455.64707599577332</v>
      </c>
    </row>
    <row r="8" spans="1:5" x14ac:dyDescent="0.2">
      <c r="A8" s="47">
        <v>2013</v>
      </c>
      <c r="B8" s="15" t="s">
        <v>14</v>
      </c>
      <c r="C8" s="15">
        <v>1874700.5211050001</v>
      </c>
      <c r="D8" s="15">
        <v>809715394.47226787</v>
      </c>
      <c r="E8" s="15">
        <v>431.91719709716585</v>
      </c>
    </row>
    <row r="9" spans="1:5" x14ac:dyDescent="0.2">
      <c r="A9" s="48">
        <v>2014</v>
      </c>
      <c r="B9" s="13" t="s">
        <v>14</v>
      </c>
      <c r="C9" s="13">
        <v>1858105.4721099997</v>
      </c>
      <c r="D9" s="13">
        <v>824330212.17958868</v>
      </c>
      <c r="E9" s="13">
        <v>443.64016174146889</v>
      </c>
    </row>
    <row r="10" spans="1:5" x14ac:dyDescent="0.2">
      <c r="A10" s="47">
        <v>2015</v>
      </c>
      <c r="B10" s="15" t="s">
        <v>14</v>
      </c>
      <c r="C10" s="15">
        <v>1814826.5997320011</v>
      </c>
      <c r="D10" s="15">
        <v>894225230.19034553</v>
      </c>
      <c r="E10" s="15">
        <v>492.73315165338522</v>
      </c>
    </row>
    <row r="11" spans="1:5" x14ac:dyDescent="0.2">
      <c r="A11" s="48">
        <v>2016</v>
      </c>
      <c r="B11" s="13" t="s">
        <v>14</v>
      </c>
      <c r="C11" s="13">
        <v>1795024.4581890001</v>
      </c>
      <c r="D11" s="13">
        <v>1076307581.2557161</v>
      </c>
      <c r="E11" s="13">
        <v>599.60608132415234</v>
      </c>
    </row>
    <row r="12" spans="1:5" x14ac:dyDescent="0.2">
      <c r="A12" s="47">
        <v>2017</v>
      </c>
      <c r="B12" s="15" t="s">
        <v>14</v>
      </c>
      <c r="C12" s="15">
        <v>1872635.7405519995</v>
      </c>
      <c r="D12" s="15">
        <v>1289339477.2149355</v>
      </c>
      <c r="E12" s="15">
        <v>688.51589729611544</v>
      </c>
    </row>
    <row r="13" spans="1:5" x14ac:dyDescent="0.2">
      <c r="A13" s="48">
        <v>2018</v>
      </c>
      <c r="B13" s="13" t="s">
        <v>14</v>
      </c>
      <c r="C13" s="13">
        <v>1934225.7125910011</v>
      </c>
      <c r="D13" s="13">
        <v>1351884368.2821896</v>
      </c>
      <c r="E13" s="13">
        <v>698.92792732615817</v>
      </c>
    </row>
    <row r="14" spans="1:5" x14ac:dyDescent="0.2">
      <c r="A14" s="47">
        <v>2019</v>
      </c>
      <c r="B14" s="15" t="s">
        <v>14</v>
      </c>
      <c r="C14" s="15">
        <v>2029985.7486769997</v>
      </c>
      <c r="D14" s="15">
        <v>1351857735.7039235</v>
      </c>
      <c r="E14" s="15">
        <v>665.94444644991631</v>
      </c>
    </row>
    <row r="15" spans="1:5" x14ac:dyDescent="0.2">
      <c r="A15" s="48">
        <v>2020</v>
      </c>
      <c r="B15" s="13" t="s">
        <v>14</v>
      </c>
      <c r="C15" s="13">
        <v>2180473.5202090004</v>
      </c>
      <c r="D15" s="13">
        <v>1355498910.8872497</v>
      </c>
      <c r="E15" s="13">
        <v>621.65346119742094</v>
      </c>
    </row>
    <row r="16" spans="1:5" x14ac:dyDescent="0.2">
      <c r="A16" s="48">
        <v>2009</v>
      </c>
      <c r="B16" s="13" t="s">
        <v>17</v>
      </c>
      <c r="C16" s="13">
        <v>1510486.5048870004</v>
      </c>
      <c r="D16" s="13">
        <v>718464340.51409113</v>
      </c>
      <c r="E16" s="13">
        <v>475.65094967057615</v>
      </c>
    </row>
    <row r="17" spans="1:5" x14ac:dyDescent="0.2">
      <c r="A17" s="47">
        <v>2010</v>
      </c>
      <c r="B17" s="15" t="s">
        <v>17</v>
      </c>
      <c r="C17" s="15">
        <v>1408785.0238409999</v>
      </c>
      <c r="D17" s="15">
        <v>687834988.54744518</v>
      </c>
      <c r="E17" s="15">
        <v>488.24694819092321</v>
      </c>
    </row>
    <row r="18" spans="1:5" x14ac:dyDescent="0.2">
      <c r="A18" s="48">
        <v>2011</v>
      </c>
      <c r="B18" s="13" t="s">
        <v>17</v>
      </c>
      <c r="C18" s="13">
        <v>1450986.6524860002</v>
      </c>
      <c r="D18" s="13">
        <v>692888686.570678</v>
      </c>
      <c r="E18" s="13">
        <v>477.52933177127437</v>
      </c>
    </row>
    <row r="19" spans="1:5" x14ac:dyDescent="0.2">
      <c r="A19" s="47">
        <v>2012</v>
      </c>
      <c r="B19" s="15" t="s">
        <v>17</v>
      </c>
      <c r="C19" s="15">
        <v>1516600.5419620001</v>
      </c>
      <c r="D19" s="15">
        <v>678735688.48108518</v>
      </c>
      <c r="E19" s="15">
        <v>447.53754841931976</v>
      </c>
    </row>
    <row r="20" spans="1:5" x14ac:dyDescent="0.2">
      <c r="A20" s="48">
        <v>2013</v>
      </c>
      <c r="B20" s="13" t="s">
        <v>17</v>
      </c>
      <c r="C20" s="13">
        <v>1549557.3706070003</v>
      </c>
      <c r="D20" s="13">
        <v>653574131.85692692</v>
      </c>
      <c r="E20" s="13">
        <v>421.78117716345383</v>
      </c>
    </row>
    <row r="21" spans="1:5" x14ac:dyDescent="0.2">
      <c r="A21" s="47">
        <v>2014</v>
      </c>
      <c r="B21" s="15" t="s">
        <v>17</v>
      </c>
      <c r="C21" s="15">
        <v>1552688.7415809999</v>
      </c>
      <c r="D21" s="15">
        <v>666454375.81292903</v>
      </c>
      <c r="E21" s="15">
        <v>429.22599872420199</v>
      </c>
    </row>
    <row r="22" spans="1:5" x14ac:dyDescent="0.2">
      <c r="A22" s="48">
        <v>2015</v>
      </c>
      <c r="B22" s="13" t="s">
        <v>17</v>
      </c>
      <c r="C22" s="13">
        <v>1524847.903343</v>
      </c>
      <c r="D22" s="13">
        <v>715889512.78449595</v>
      </c>
      <c r="E22" s="13">
        <v>469.48257017307481</v>
      </c>
    </row>
    <row r="23" spans="1:5" x14ac:dyDescent="0.2">
      <c r="A23" s="47">
        <v>2016</v>
      </c>
      <c r="B23" s="15" t="s">
        <v>17</v>
      </c>
      <c r="C23" s="15">
        <v>1517260.2770660003</v>
      </c>
      <c r="D23" s="15">
        <v>857076935.94797087</v>
      </c>
      <c r="E23" s="15">
        <v>564.88458104587176</v>
      </c>
    </row>
    <row r="24" spans="1:5" x14ac:dyDescent="0.2">
      <c r="A24" s="48">
        <v>2017</v>
      </c>
      <c r="B24" s="13" t="s">
        <v>17</v>
      </c>
      <c r="C24" s="13">
        <v>1575911.7436229999</v>
      </c>
      <c r="D24" s="13">
        <v>1024963712.4095831</v>
      </c>
      <c r="E24" s="13">
        <v>650.39410776469333</v>
      </c>
    </row>
    <row r="25" spans="1:5" x14ac:dyDescent="0.2">
      <c r="A25" s="47">
        <v>2018</v>
      </c>
      <c r="B25" s="15" t="s">
        <v>17</v>
      </c>
      <c r="C25" s="15">
        <v>1624430.3439829997</v>
      </c>
      <c r="D25" s="15">
        <v>1080453282.621453</v>
      </c>
      <c r="E25" s="15">
        <v>665.12749323079652</v>
      </c>
    </row>
    <row r="26" spans="1:5" x14ac:dyDescent="0.2">
      <c r="A26" s="48">
        <v>2019</v>
      </c>
      <c r="B26" s="13" t="s">
        <v>17</v>
      </c>
      <c r="C26" s="13">
        <v>1724875.343022</v>
      </c>
      <c r="D26" s="13">
        <v>1097581906.9562678</v>
      </c>
      <c r="E26" s="13">
        <v>636.32535034867658</v>
      </c>
    </row>
    <row r="27" spans="1:5" x14ac:dyDescent="0.2">
      <c r="A27" s="47">
        <v>2020</v>
      </c>
      <c r="B27" s="15" t="s">
        <v>17</v>
      </c>
      <c r="C27" s="15">
        <v>1896393.0052360003</v>
      </c>
      <c r="D27" s="15">
        <v>1139291297.156013</v>
      </c>
      <c r="E27" s="15">
        <v>600.76750652970884</v>
      </c>
    </row>
    <row r="28" spans="1:5" x14ac:dyDescent="0.2">
      <c r="A28" s="48">
        <v>2009</v>
      </c>
      <c r="B28" s="13" t="s">
        <v>48</v>
      </c>
      <c r="C28" s="13">
        <v>367225.56237100007</v>
      </c>
      <c r="D28" s="13">
        <v>207166533.07328701</v>
      </c>
      <c r="E28" s="13">
        <v>564.13973944436668</v>
      </c>
    </row>
    <row r="29" spans="1:5" x14ac:dyDescent="0.2">
      <c r="A29" s="47">
        <v>2010</v>
      </c>
      <c r="B29" s="15" t="s">
        <v>48</v>
      </c>
      <c r="C29" s="15">
        <v>342944.20747400005</v>
      </c>
      <c r="D29" s="15">
        <v>196494242.4738729</v>
      </c>
      <c r="E29" s="15">
        <v>572.96270994391966</v>
      </c>
    </row>
    <row r="30" spans="1:5" x14ac:dyDescent="0.2">
      <c r="A30" s="48">
        <v>2011</v>
      </c>
      <c r="B30" s="13" t="s">
        <v>48</v>
      </c>
      <c r="C30" s="13">
        <v>352926.37567299989</v>
      </c>
      <c r="D30" s="13">
        <v>189629816.37163898</v>
      </c>
      <c r="E30" s="13">
        <v>537.30701200790509</v>
      </c>
    </row>
    <row r="31" spans="1:5" x14ac:dyDescent="0.2">
      <c r="A31" s="47">
        <v>2012</v>
      </c>
      <c r="B31" s="15" t="s">
        <v>48</v>
      </c>
      <c r="C31" s="15">
        <v>353972.91257200006</v>
      </c>
      <c r="D31" s="15">
        <v>173585636.51264498</v>
      </c>
      <c r="E31" s="15">
        <v>490.39242932843541</v>
      </c>
    </row>
    <row r="32" spans="1:5" x14ac:dyDescent="0.2">
      <c r="A32" s="48">
        <v>2013</v>
      </c>
      <c r="B32" s="13" t="s">
        <v>48</v>
      </c>
      <c r="C32" s="13">
        <v>325143.15049799986</v>
      </c>
      <c r="D32" s="13">
        <v>156141262.61534101</v>
      </c>
      <c r="E32" s="13">
        <v>480.22313364494977</v>
      </c>
    </row>
    <row r="33" spans="1:5" x14ac:dyDescent="0.2">
      <c r="A33" s="47">
        <v>2014</v>
      </c>
      <c r="B33" s="15" t="s">
        <v>48</v>
      </c>
      <c r="C33" s="15">
        <v>305416.73052899999</v>
      </c>
      <c r="D33" s="15">
        <v>157875836.36665997</v>
      </c>
      <c r="E33" s="15">
        <v>516.91941071207725</v>
      </c>
    </row>
    <row r="34" spans="1:5" x14ac:dyDescent="0.2">
      <c r="A34" s="48">
        <v>2015</v>
      </c>
      <c r="B34" s="13" t="s">
        <v>48</v>
      </c>
      <c r="C34" s="13">
        <v>289978.69638899993</v>
      </c>
      <c r="D34" s="13">
        <v>178335717.40584999</v>
      </c>
      <c r="E34" s="13">
        <v>614.99592772365804</v>
      </c>
    </row>
    <row r="35" spans="1:5" x14ac:dyDescent="0.2">
      <c r="A35" s="47">
        <v>2016</v>
      </c>
      <c r="B35" s="15" t="s">
        <v>48</v>
      </c>
      <c r="C35" s="15">
        <v>277764.18112299999</v>
      </c>
      <c r="D35" s="15">
        <v>219230645.30774492</v>
      </c>
      <c r="E35" s="15">
        <v>789.26895621096969</v>
      </c>
    </row>
    <row r="36" spans="1:5" x14ac:dyDescent="0.2">
      <c r="A36" s="48">
        <v>2017</v>
      </c>
      <c r="B36" s="13" t="s">
        <v>48</v>
      </c>
      <c r="C36" s="13">
        <v>296723.99692900002</v>
      </c>
      <c r="D36" s="13">
        <v>264375764.80535302</v>
      </c>
      <c r="E36" s="13">
        <v>890.98208281621635</v>
      </c>
    </row>
    <row r="37" spans="1:5" x14ac:dyDescent="0.2">
      <c r="A37" s="47">
        <v>2018</v>
      </c>
      <c r="B37" s="15" t="s">
        <v>48</v>
      </c>
      <c r="C37" s="15">
        <v>309795.36860800005</v>
      </c>
      <c r="D37" s="15">
        <v>271431085.66073704</v>
      </c>
      <c r="E37" s="15">
        <v>876.16250326902946</v>
      </c>
    </row>
    <row r="38" spans="1:5" x14ac:dyDescent="0.2">
      <c r="A38" s="48">
        <v>2019</v>
      </c>
      <c r="B38" s="13" t="s">
        <v>48</v>
      </c>
      <c r="C38" s="13">
        <v>305110.40565500007</v>
      </c>
      <c r="D38" s="13">
        <v>254275828.74765489</v>
      </c>
      <c r="E38" s="13">
        <v>833.38956664484999</v>
      </c>
    </row>
    <row r="39" spans="1:5" x14ac:dyDescent="0.2">
      <c r="A39" s="47">
        <v>2020</v>
      </c>
      <c r="B39" s="15" t="s">
        <v>48</v>
      </c>
      <c r="C39" s="15">
        <v>284080.51497299998</v>
      </c>
      <c r="D39" s="15">
        <v>216207613.73123693</v>
      </c>
      <c r="E39" s="15">
        <v>761.07864614292907</v>
      </c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G31"/>
  <sheetViews>
    <sheetView workbookViewId="0"/>
  </sheetViews>
  <sheetFormatPr defaultRowHeight="14.25" x14ac:dyDescent="0.2"/>
  <cols>
    <col min="1" max="6" width="25.77734375" customWidth="1"/>
    <col min="7" max="7" width="14.77734375" customWidth="1"/>
  </cols>
  <sheetData>
    <row r="2" spans="1:6" ht="24.95" customHeight="1" x14ac:dyDescent="0.2">
      <c r="A2" s="84" t="s">
        <v>170</v>
      </c>
      <c r="B2" s="84"/>
      <c r="C2" s="84"/>
      <c r="D2" s="84"/>
      <c r="E2" s="84"/>
      <c r="F2" s="84"/>
    </row>
    <row r="3" spans="1:6" x14ac:dyDescent="0.2">
      <c r="A3" s="24" t="s">
        <v>16</v>
      </c>
      <c r="B3" s="24" t="s">
        <v>167</v>
      </c>
      <c r="C3" s="24" t="s">
        <v>168</v>
      </c>
      <c r="D3" s="24" t="s">
        <v>169</v>
      </c>
      <c r="E3" s="24" t="s">
        <v>29</v>
      </c>
      <c r="F3" s="24" t="s">
        <v>38</v>
      </c>
    </row>
    <row r="4" spans="1:6" x14ac:dyDescent="0.2">
      <c r="A4" s="48">
        <v>2009</v>
      </c>
      <c r="B4" s="13">
        <v>790288924</v>
      </c>
      <c r="C4" s="13">
        <v>791922413</v>
      </c>
      <c r="D4" s="13">
        <v>791583286</v>
      </c>
      <c r="E4" s="13">
        <v>1837610</v>
      </c>
      <c r="F4" s="13">
        <v>911977137</v>
      </c>
    </row>
    <row r="5" spans="1:6" x14ac:dyDescent="0.2">
      <c r="A5" s="47">
        <v>2010</v>
      </c>
      <c r="B5" s="15">
        <v>625129668</v>
      </c>
      <c r="C5" s="15">
        <v>625436646</v>
      </c>
      <c r="D5" s="15">
        <v>625473235</v>
      </c>
      <c r="E5" s="15">
        <v>1705454</v>
      </c>
      <c r="F5" s="15">
        <v>867712912</v>
      </c>
    </row>
    <row r="6" spans="1:6" x14ac:dyDescent="0.2">
      <c r="A6" s="48">
        <v>2011</v>
      </c>
      <c r="B6" s="13">
        <v>643473792</v>
      </c>
      <c r="C6" s="13">
        <v>639585204</v>
      </c>
      <c r="D6" s="13">
        <v>642367073</v>
      </c>
      <c r="E6" s="13">
        <v>1759550</v>
      </c>
      <c r="F6" s="13">
        <v>866499404</v>
      </c>
    </row>
    <row r="7" spans="1:6" x14ac:dyDescent="0.2">
      <c r="A7" s="47">
        <v>2012</v>
      </c>
      <c r="B7" s="15">
        <v>684861888</v>
      </c>
      <c r="C7" s="15">
        <v>684296204</v>
      </c>
      <c r="D7" s="15">
        <v>683370468</v>
      </c>
      <c r="E7" s="15">
        <v>1827343</v>
      </c>
      <c r="F7" s="15">
        <v>837220625</v>
      </c>
    </row>
    <row r="8" spans="1:6" x14ac:dyDescent="0.2">
      <c r="A8" s="48">
        <v>2013</v>
      </c>
      <c r="B8" s="13">
        <v>683591672</v>
      </c>
      <c r="C8" s="13">
        <v>683605606</v>
      </c>
      <c r="D8" s="13">
        <v>681882874</v>
      </c>
      <c r="E8" s="13">
        <v>1822857</v>
      </c>
      <c r="F8" s="13">
        <v>792073212</v>
      </c>
    </row>
    <row r="9" spans="1:6" x14ac:dyDescent="0.2">
      <c r="A9" s="47">
        <v>2014</v>
      </c>
      <c r="B9" s="15">
        <v>758542173</v>
      </c>
      <c r="C9" s="15">
        <v>746152723</v>
      </c>
      <c r="D9" s="15">
        <v>745584923</v>
      </c>
      <c r="E9" s="15">
        <v>1814504</v>
      </c>
      <c r="F9" s="15">
        <v>808911117</v>
      </c>
    </row>
    <row r="10" spans="1:6" x14ac:dyDescent="0.2">
      <c r="A10" s="48">
        <v>2015</v>
      </c>
      <c r="B10" s="13">
        <v>743807004</v>
      </c>
      <c r="C10" s="13">
        <v>720025573</v>
      </c>
      <c r="D10" s="13">
        <v>711315925</v>
      </c>
      <c r="E10" s="13">
        <v>1778047</v>
      </c>
      <c r="F10" s="13">
        <v>879974832</v>
      </c>
    </row>
    <row r="11" spans="1:6" x14ac:dyDescent="0.2">
      <c r="A11" s="47">
        <v>2016</v>
      </c>
      <c r="B11" s="15">
        <v>729947107</v>
      </c>
      <c r="C11" s="15">
        <v>718909716</v>
      </c>
      <c r="D11" s="15">
        <v>705617749</v>
      </c>
      <c r="E11" s="15">
        <v>1791996</v>
      </c>
      <c r="F11" s="15">
        <v>1074739592</v>
      </c>
    </row>
    <row r="12" spans="1:6" x14ac:dyDescent="0.2">
      <c r="A12" s="48">
        <v>2017</v>
      </c>
      <c r="B12" s="13">
        <v>759839845</v>
      </c>
      <c r="C12" s="13">
        <v>735014453</v>
      </c>
      <c r="D12" s="13">
        <v>714300645</v>
      </c>
      <c r="E12" s="13">
        <v>1863587</v>
      </c>
      <c r="F12" s="13">
        <v>1284592846</v>
      </c>
    </row>
    <row r="13" spans="1:6" x14ac:dyDescent="0.2">
      <c r="A13" s="47">
        <v>2018</v>
      </c>
      <c r="B13" s="15">
        <v>794164028</v>
      </c>
      <c r="C13" s="15">
        <v>748920390</v>
      </c>
      <c r="D13" s="15">
        <v>729764985</v>
      </c>
      <c r="E13" s="15">
        <v>1878674</v>
      </c>
      <c r="F13" s="15">
        <v>1324333787</v>
      </c>
    </row>
    <row r="14" spans="1:6" x14ac:dyDescent="0.2">
      <c r="A14" s="48">
        <v>2019</v>
      </c>
      <c r="B14" s="13" t="s">
        <v>63</v>
      </c>
      <c r="C14" s="13">
        <v>776510172</v>
      </c>
      <c r="D14" s="13">
        <v>746678043</v>
      </c>
      <c r="E14" s="13">
        <v>1948527</v>
      </c>
      <c r="F14" s="13">
        <v>1307609375</v>
      </c>
    </row>
    <row r="15" spans="1:6" x14ac:dyDescent="0.2">
      <c r="A15" s="47">
        <v>2020</v>
      </c>
      <c r="B15" s="15" t="s">
        <v>63</v>
      </c>
      <c r="C15" s="15" t="s">
        <v>63</v>
      </c>
      <c r="D15" s="15">
        <v>628412047</v>
      </c>
      <c r="E15" s="15">
        <v>2044524</v>
      </c>
      <c r="F15" s="15">
        <v>1266122858</v>
      </c>
    </row>
    <row r="19" spans="1:7" ht="28.5" x14ac:dyDescent="0.2">
      <c r="A19" s="24" t="s">
        <v>16</v>
      </c>
      <c r="B19" s="24" t="s">
        <v>171</v>
      </c>
      <c r="C19" s="24" t="s">
        <v>172</v>
      </c>
      <c r="D19" s="24" t="s">
        <v>173</v>
      </c>
      <c r="E19" s="24" t="s">
        <v>174</v>
      </c>
      <c r="F19" s="24" t="s">
        <v>175</v>
      </c>
      <c r="G19" s="24" t="s">
        <v>176</v>
      </c>
    </row>
    <row r="20" spans="1:7" x14ac:dyDescent="0.2">
      <c r="A20" s="48">
        <v>2009</v>
      </c>
      <c r="B20" s="13">
        <v>430.06351268872999</v>
      </c>
      <c r="C20" s="13">
        <v>430.95243300325006</v>
      </c>
      <c r="D20" s="13">
        <v>430.76788500303701</v>
      </c>
      <c r="E20" s="53">
        <v>0.86656659702163996</v>
      </c>
      <c r="F20" s="53">
        <v>0.86835774793133036</v>
      </c>
      <c r="G20" s="53">
        <v>0.86798588859471293</v>
      </c>
    </row>
    <row r="21" spans="1:7" x14ac:dyDescent="0.2">
      <c r="A21" s="47">
        <v>2010</v>
      </c>
      <c r="B21" s="15">
        <v>366.54729496242948</v>
      </c>
      <c r="C21" s="15">
        <v>366.7272926182348</v>
      </c>
      <c r="D21" s="15">
        <v>366.74874656135921</v>
      </c>
      <c r="E21" s="54">
        <v>0.72043375112782804</v>
      </c>
      <c r="F21" s="54">
        <v>0.72078752917543132</v>
      </c>
      <c r="G21" s="54">
        <v>0.72082969602520486</v>
      </c>
    </row>
    <row r="22" spans="1:7" x14ac:dyDescent="0.2">
      <c r="A22" s="48">
        <v>2011</v>
      </c>
      <c r="B22" s="13">
        <v>365.70361958703563</v>
      </c>
      <c r="C22" s="13">
        <v>363.49362913158865</v>
      </c>
      <c r="D22" s="13">
        <v>365.07464090087205</v>
      </c>
      <c r="E22" s="53">
        <v>0.74261308138310367</v>
      </c>
      <c r="F22" s="53">
        <v>0.73812538223536217</v>
      </c>
      <c r="G22" s="53">
        <v>0.74133585092860688</v>
      </c>
    </row>
    <row r="23" spans="1:7" x14ac:dyDescent="0.2">
      <c r="A23" s="47">
        <v>2012</v>
      </c>
      <c r="B23" s="15">
        <v>374.78553787154164</v>
      </c>
      <c r="C23" s="15">
        <v>374.47597165652695</v>
      </c>
      <c r="D23" s="15">
        <v>373.96936927091156</v>
      </c>
      <c r="E23" s="54">
        <v>0.81801841423133159</v>
      </c>
      <c r="F23" s="54">
        <v>0.81734274551224473</v>
      </c>
      <c r="G23" s="54">
        <v>0.81623701960168693</v>
      </c>
    </row>
    <row r="24" spans="1:7" x14ac:dyDescent="0.2">
      <c r="A24" s="48">
        <v>2013</v>
      </c>
      <c r="B24" s="13">
        <v>375.01113268649232</v>
      </c>
      <c r="C24" s="13">
        <v>375.01877650067036</v>
      </c>
      <c r="D24" s="13">
        <v>374.07370401175581</v>
      </c>
      <c r="E24" s="53">
        <v>0.86304101929694166</v>
      </c>
      <c r="F24" s="53">
        <v>0.86305861057518529</v>
      </c>
      <c r="G24" s="53">
        <v>0.86088364494603364</v>
      </c>
    </row>
    <row r="25" spans="1:7" x14ac:dyDescent="0.2">
      <c r="A25" s="47">
        <v>2014</v>
      </c>
      <c r="B25" s="15">
        <v>418.043793099374</v>
      </c>
      <c r="C25" s="15">
        <v>411.21578431696679</v>
      </c>
      <c r="D25" s="15">
        <v>410.9028610662819</v>
      </c>
      <c r="E25" s="54">
        <v>0.93773241237143301</v>
      </c>
      <c r="F25" s="54">
        <v>0.92241620566555316</v>
      </c>
      <c r="G25" s="54">
        <v>0.92171427376369119</v>
      </c>
    </row>
    <row r="26" spans="1:7" x14ac:dyDescent="0.2">
      <c r="A26" s="48">
        <v>2015</v>
      </c>
      <c r="B26" s="13">
        <v>418.32807038051641</v>
      </c>
      <c r="C26" s="13">
        <v>404.95304179386011</v>
      </c>
      <c r="D26" s="13">
        <v>400.05460634770475</v>
      </c>
      <c r="E26" s="53">
        <v>0.84525940621143669</v>
      </c>
      <c r="F26" s="53">
        <v>0.81823428042694268</v>
      </c>
      <c r="G26" s="53">
        <v>0.80833666912675883</v>
      </c>
    </row>
    <row r="27" spans="1:7" x14ac:dyDescent="0.2">
      <c r="A27" s="47">
        <v>2016</v>
      </c>
      <c r="B27" s="15">
        <v>407.3375215692829</v>
      </c>
      <c r="C27" s="15">
        <v>401.1782486187596</v>
      </c>
      <c r="D27" s="15">
        <v>393.76083870013298</v>
      </c>
      <c r="E27" s="54">
        <v>0.67918509036958374</v>
      </c>
      <c r="F27" s="54">
        <v>0.66891526219516018</v>
      </c>
      <c r="G27" s="54">
        <v>0.65654764576129365</v>
      </c>
    </row>
    <row r="28" spans="1:7" x14ac:dyDescent="0.2">
      <c r="A28" s="48">
        <v>2017</v>
      </c>
      <c r="B28" s="13">
        <v>407.72972743578612</v>
      </c>
      <c r="C28" s="13">
        <v>394.40843281846151</v>
      </c>
      <c r="D28" s="13">
        <v>383.29341248708914</v>
      </c>
      <c r="E28" s="53">
        <v>0.59150247310790172</v>
      </c>
      <c r="F28" s="53">
        <v>0.572176978347681</v>
      </c>
      <c r="G28" s="53">
        <v>0.55605217416428532</v>
      </c>
    </row>
    <row r="29" spans="1:7" x14ac:dyDescent="0.2">
      <c r="A29" s="47">
        <v>2018</v>
      </c>
      <c r="B29" s="15">
        <v>422.72590110575328</v>
      </c>
      <c r="C29" s="15">
        <v>398.64314621760832</v>
      </c>
      <c r="D29" s="15">
        <v>388.44690785308057</v>
      </c>
      <c r="E29" s="54">
        <v>0.59967059358786856</v>
      </c>
      <c r="F29" s="54">
        <v>0.5655072743277314</v>
      </c>
      <c r="G29" s="54">
        <v>0.55104309246325156</v>
      </c>
    </row>
    <row r="30" spans="1:7" x14ac:dyDescent="0.2">
      <c r="A30" s="48">
        <v>2019</v>
      </c>
      <c r="B30" s="13" t="s">
        <v>63</v>
      </c>
      <c r="C30" s="13">
        <v>398.51140472494581</v>
      </c>
      <c r="D30" s="13">
        <v>383.20131090096601</v>
      </c>
      <c r="E30" s="53" t="s">
        <v>63</v>
      </c>
      <c r="F30" s="53">
        <v>0.59383955719858228</v>
      </c>
      <c r="G30" s="53">
        <v>0.57102530588907185</v>
      </c>
    </row>
    <row r="31" spans="1:7" x14ac:dyDescent="0.2">
      <c r="A31" s="47">
        <v>2020</v>
      </c>
      <c r="B31" s="15" t="s">
        <v>63</v>
      </c>
      <c r="C31" s="15" t="s">
        <v>63</v>
      </c>
      <c r="D31" s="15">
        <v>307.36351817618794</v>
      </c>
      <c r="E31" s="54" t="s">
        <v>63</v>
      </c>
      <c r="F31" s="54" t="s">
        <v>63</v>
      </c>
      <c r="G31" s="54">
        <v>0.49632785886433728</v>
      </c>
    </row>
  </sheetData>
  <mergeCells count="1"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O29"/>
  <sheetViews>
    <sheetView workbookViewId="0">
      <selection activeCell="H23" sqref="H23"/>
    </sheetView>
  </sheetViews>
  <sheetFormatPr defaultRowHeight="14.25" x14ac:dyDescent="0.2"/>
  <cols>
    <col min="1" max="1" width="17.77734375" customWidth="1"/>
    <col min="2" max="2" width="11.6640625" bestFit="1" customWidth="1"/>
    <col min="3" max="3" width="14.88671875" bestFit="1" customWidth="1"/>
    <col min="4" max="4" width="9.44140625" bestFit="1" customWidth="1"/>
    <col min="5" max="5" width="10.5546875" bestFit="1" customWidth="1"/>
    <col min="6" max="8" width="10.109375" bestFit="1" customWidth="1"/>
    <col min="9" max="9" width="10.5546875" bestFit="1" customWidth="1"/>
    <col min="10" max="11" width="10.109375" bestFit="1" customWidth="1"/>
    <col min="12" max="12" width="10.5546875" bestFit="1" customWidth="1"/>
    <col min="13" max="15" width="10.109375" bestFit="1" customWidth="1"/>
  </cols>
  <sheetData>
    <row r="2" spans="1:15" ht="24.95" customHeight="1" x14ac:dyDescent="0.2">
      <c r="A2" s="84" t="s">
        <v>177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20.100000000000001" customHeight="1" x14ac:dyDescent="0.2">
      <c r="A3" s="107" t="s">
        <v>163</v>
      </c>
      <c r="B3" s="107" t="s">
        <v>16</v>
      </c>
      <c r="C3" s="107" t="s">
        <v>178</v>
      </c>
      <c r="D3" s="106" t="s">
        <v>162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20.100000000000001" customHeight="1" x14ac:dyDescent="0.2">
      <c r="A4" s="107"/>
      <c r="B4" s="107"/>
      <c r="C4" s="107"/>
      <c r="D4" s="55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</row>
    <row r="5" spans="1:15" ht="15" customHeight="1" x14ac:dyDescent="0.2">
      <c r="A5" s="29" t="s">
        <v>165</v>
      </c>
      <c r="B5" s="18">
        <v>2009</v>
      </c>
      <c r="C5" s="35">
        <v>792043735.88568807</v>
      </c>
      <c r="D5" s="35">
        <v>301328605.72999996</v>
      </c>
      <c r="E5" s="30">
        <v>424780741.65000004</v>
      </c>
      <c r="F5" s="31">
        <v>521627702.75999993</v>
      </c>
      <c r="G5" s="31">
        <v>605339652.61999989</v>
      </c>
      <c r="H5" s="31">
        <v>674474280.02999878</v>
      </c>
      <c r="I5" s="30">
        <v>724626989.82999897</v>
      </c>
      <c r="J5" s="31">
        <v>752427839.03000033</v>
      </c>
      <c r="K5" s="31">
        <v>764123714.0799998</v>
      </c>
      <c r="L5" s="30">
        <v>773221287.95999897</v>
      </c>
      <c r="M5" s="31">
        <v>779238973.46999991</v>
      </c>
      <c r="N5" s="31">
        <v>785438400.78999996</v>
      </c>
      <c r="O5" s="31">
        <v>787316798.84999979</v>
      </c>
    </row>
    <row r="6" spans="1:15" ht="15" customHeight="1" x14ac:dyDescent="0.2">
      <c r="A6" s="32" t="s">
        <v>165</v>
      </c>
      <c r="B6" s="8">
        <v>2010</v>
      </c>
      <c r="C6" s="9">
        <v>626116944.34993005</v>
      </c>
      <c r="D6" s="9">
        <v>224875700.83999908</v>
      </c>
      <c r="E6" s="33">
        <v>334461640.50999904</v>
      </c>
      <c r="F6" s="34">
        <v>414912076.98000014</v>
      </c>
      <c r="G6" s="34">
        <v>489723330.34999901</v>
      </c>
      <c r="H6" s="34">
        <v>542565418.26000011</v>
      </c>
      <c r="I6" s="33">
        <v>580113437.48999906</v>
      </c>
      <c r="J6" s="34">
        <v>597968484.45999897</v>
      </c>
      <c r="K6" s="34">
        <v>609644993.24999988</v>
      </c>
      <c r="L6" s="33">
        <v>616010272.969998</v>
      </c>
      <c r="M6" s="34">
        <v>620033408.59999895</v>
      </c>
      <c r="N6" s="34">
        <v>621562335.61999989</v>
      </c>
      <c r="O6" s="34"/>
    </row>
    <row r="7" spans="1:15" ht="15" customHeight="1" x14ac:dyDescent="0.2">
      <c r="A7" s="29" t="s">
        <v>165</v>
      </c>
      <c r="B7" s="18">
        <v>2011</v>
      </c>
      <c r="C7" s="35">
        <v>643188869.20278835</v>
      </c>
      <c r="D7" s="35">
        <v>196460379.26000011</v>
      </c>
      <c r="E7" s="30">
        <v>291876015.88999903</v>
      </c>
      <c r="F7" s="31">
        <v>373999855.76999992</v>
      </c>
      <c r="G7" s="31">
        <v>463901460.21999991</v>
      </c>
      <c r="H7" s="31">
        <v>522467542.96999693</v>
      </c>
      <c r="I7" s="30">
        <v>561433573.47999883</v>
      </c>
      <c r="J7" s="31">
        <v>591774875.70000005</v>
      </c>
      <c r="K7" s="31">
        <v>607340614.46999907</v>
      </c>
      <c r="L7" s="30">
        <v>615655435.92999911</v>
      </c>
      <c r="M7" s="31">
        <v>619023313.15999806</v>
      </c>
      <c r="N7" s="31"/>
      <c r="O7" s="31"/>
    </row>
    <row r="8" spans="1:15" ht="15" customHeight="1" x14ac:dyDescent="0.2">
      <c r="A8" s="32" t="s">
        <v>165</v>
      </c>
      <c r="B8" s="8">
        <v>2012</v>
      </c>
      <c r="C8" s="9">
        <v>684027912.38432813</v>
      </c>
      <c r="D8" s="9">
        <v>188427236.43999901</v>
      </c>
      <c r="E8" s="33">
        <v>293392382.11999804</v>
      </c>
      <c r="F8" s="34">
        <v>405272965.49999702</v>
      </c>
      <c r="G8" s="34">
        <v>503099815.41999799</v>
      </c>
      <c r="H8" s="34">
        <v>575863868.54999804</v>
      </c>
      <c r="I8" s="33">
        <v>620147092.45999706</v>
      </c>
      <c r="J8" s="34">
        <v>648449226.12999892</v>
      </c>
      <c r="K8" s="34">
        <v>660470019.55999804</v>
      </c>
      <c r="L8" s="33">
        <v>665452973.82999909</v>
      </c>
      <c r="M8" s="34"/>
      <c r="N8" s="34"/>
      <c r="O8" s="34"/>
    </row>
    <row r="9" spans="1:15" ht="15" customHeight="1" x14ac:dyDescent="0.2">
      <c r="A9" s="29" t="s">
        <v>165</v>
      </c>
      <c r="B9" s="18">
        <v>2013</v>
      </c>
      <c r="C9" s="35">
        <v>683141809.02784634</v>
      </c>
      <c r="D9" s="35">
        <v>183347596.53999799</v>
      </c>
      <c r="E9" s="30">
        <v>296880724.56999898</v>
      </c>
      <c r="F9" s="31">
        <v>404756796.8399989</v>
      </c>
      <c r="G9" s="31">
        <v>495854089.13999999</v>
      </c>
      <c r="H9" s="31">
        <v>569472165.02999783</v>
      </c>
      <c r="I9" s="30">
        <v>623569931.08999789</v>
      </c>
      <c r="J9" s="31">
        <v>643868327.22999871</v>
      </c>
      <c r="K9" s="31">
        <v>655697578.81999969</v>
      </c>
      <c r="L9" s="30"/>
      <c r="M9" s="31"/>
      <c r="N9" s="31"/>
      <c r="O9" s="31"/>
    </row>
    <row r="10" spans="1:15" ht="15" customHeight="1" x14ac:dyDescent="0.2">
      <c r="A10" s="32" t="s">
        <v>165</v>
      </c>
      <c r="B10" s="8">
        <v>2014</v>
      </c>
      <c r="C10" s="9">
        <v>746027461.01447499</v>
      </c>
      <c r="D10" s="9">
        <v>196970516.02999702</v>
      </c>
      <c r="E10" s="33">
        <v>315379849.76999903</v>
      </c>
      <c r="F10" s="34">
        <v>435329926.87999994</v>
      </c>
      <c r="G10" s="34">
        <v>544374402.08999884</v>
      </c>
      <c r="H10" s="34">
        <v>621015614.64999986</v>
      </c>
      <c r="I10" s="33">
        <v>667522011.81999993</v>
      </c>
      <c r="J10" s="34">
        <v>689402530.83999896</v>
      </c>
      <c r="K10" s="34"/>
      <c r="L10" s="33"/>
      <c r="M10" s="34"/>
      <c r="N10" s="34"/>
      <c r="O10" s="34"/>
    </row>
    <row r="11" spans="1:15" ht="15" customHeight="1" x14ac:dyDescent="0.2">
      <c r="A11" s="29" t="s">
        <v>165</v>
      </c>
      <c r="B11" s="18">
        <v>2015</v>
      </c>
      <c r="C11" s="35">
        <v>712118913.2998718</v>
      </c>
      <c r="D11" s="35">
        <v>187150316.02999797</v>
      </c>
      <c r="E11" s="30">
        <v>306179731.42999893</v>
      </c>
      <c r="F11" s="31">
        <v>424655251.62999994</v>
      </c>
      <c r="G11" s="31">
        <v>526193820.30999899</v>
      </c>
      <c r="H11" s="31">
        <v>598743350.43999982</v>
      </c>
      <c r="I11" s="30">
        <v>638209998.13999903</v>
      </c>
      <c r="J11" s="31"/>
      <c r="K11" s="31"/>
      <c r="L11" s="30"/>
      <c r="M11" s="31"/>
      <c r="N11" s="31"/>
      <c r="O11" s="31"/>
    </row>
    <row r="12" spans="1:15" ht="15" customHeight="1" x14ac:dyDescent="0.2">
      <c r="A12" s="32" t="s">
        <v>165</v>
      </c>
      <c r="B12" s="8">
        <v>2016</v>
      </c>
      <c r="C12" s="9">
        <v>706082997.43397224</v>
      </c>
      <c r="D12" s="9">
        <v>171550802.78999898</v>
      </c>
      <c r="E12" s="33">
        <v>281548654.10000002</v>
      </c>
      <c r="F12" s="34">
        <v>391620619.04000002</v>
      </c>
      <c r="G12" s="34">
        <v>487075573.5</v>
      </c>
      <c r="H12" s="34">
        <v>550363390.76999998</v>
      </c>
      <c r="I12" s="33"/>
      <c r="J12" s="34"/>
      <c r="K12" s="34"/>
      <c r="L12" s="33"/>
      <c r="M12" s="34"/>
      <c r="N12" s="34"/>
      <c r="O12" s="34"/>
    </row>
    <row r="13" spans="1:15" ht="15" customHeight="1" x14ac:dyDescent="0.2">
      <c r="A13" s="29" t="s">
        <v>165</v>
      </c>
      <c r="B13" s="18">
        <v>2017</v>
      </c>
      <c r="C13" s="35">
        <v>717007001.07982206</v>
      </c>
      <c r="D13" s="35">
        <v>164847660.87999699</v>
      </c>
      <c r="E13" s="30">
        <v>277720582.11999696</v>
      </c>
      <c r="F13" s="31">
        <v>390369598.75999594</v>
      </c>
      <c r="G13" s="31">
        <v>487422174.96999997</v>
      </c>
      <c r="H13" s="31"/>
      <c r="I13" s="30"/>
      <c r="J13" s="31"/>
      <c r="K13" s="31"/>
      <c r="L13" s="30"/>
      <c r="M13" s="31"/>
      <c r="N13" s="31"/>
      <c r="O13" s="31"/>
    </row>
    <row r="14" spans="1:15" ht="15" customHeight="1" x14ac:dyDescent="0.2">
      <c r="A14" s="32" t="s">
        <v>165</v>
      </c>
      <c r="B14" s="8">
        <v>2018</v>
      </c>
      <c r="C14" s="9">
        <v>741052232.38048637</v>
      </c>
      <c r="D14" s="9">
        <v>176599264.60999</v>
      </c>
      <c r="E14" s="33">
        <v>287414841.28999108</v>
      </c>
      <c r="F14" s="34">
        <v>380249561.30999702</v>
      </c>
      <c r="G14" s="34"/>
      <c r="H14" s="34"/>
      <c r="I14" s="33"/>
      <c r="J14" s="34"/>
      <c r="K14" s="34"/>
      <c r="L14" s="33"/>
      <c r="M14" s="34"/>
      <c r="N14" s="34"/>
      <c r="O14" s="34"/>
    </row>
    <row r="15" spans="1:15" ht="15" customHeight="1" x14ac:dyDescent="0.2">
      <c r="A15" s="29" t="s">
        <v>165</v>
      </c>
      <c r="B15" s="18">
        <v>2019</v>
      </c>
      <c r="C15" s="35">
        <v>768804984.57871115</v>
      </c>
      <c r="D15" s="35">
        <v>182519253.22998798</v>
      </c>
      <c r="E15" s="30">
        <v>278693049.24999601</v>
      </c>
      <c r="F15" s="31"/>
      <c r="G15" s="31"/>
      <c r="H15" s="31"/>
      <c r="I15" s="30"/>
      <c r="J15" s="31"/>
      <c r="K15" s="31"/>
      <c r="L15" s="30"/>
      <c r="M15" s="31"/>
      <c r="N15" s="31"/>
      <c r="O15" s="31"/>
    </row>
    <row r="16" spans="1:15" ht="15" customHeight="1" x14ac:dyDescent="0.2">
      <c r="A16" s="32" t="s">
        <v>165</v>
      </c>
      <c r="B16" s="8">
        <v>2020</v>
      </c>
      <c r="C16" s="9">
        <v>678088437.22458434</v>
      </c>
      <c r="D16" s="9">
        <v>146126606.79999402</v>
      </c>
      <c r="E16" s="33"/>
      <c r="F16" s="34"/>
      <c r="G16" s="34"/>
      <c r="H16" s="34"/>
      <c r="I16" s="33"/>
      <c r="J16" s="34"/>
      <c r="K16" s="34"/>
      <c r="L16" s="33"/>
      <c r="M16" s="34"/>
      <c r="N16" s="34"/>
      <c r="O16" s="34"/>
    </row>
    <row r="17" spans="1:15" ht="15" customHeight="1" x14ac:dyDescent="0.2"/>
    <row r="18" spans="1:15" x14ac:dyDescent="0.2">
      <c r="A18" s="29" t="s">
        <v>164</v>
      </c>
      <c r="B18" s="18">
        <v>2009</v>
      </c>
      <c r="C18" s="35">
        <v>792043735.88568807</v>
      </c>
      <c r="D18" s="35">
        <v>613268405.7299999</v>
      </c>
      <c r="E18" s="30">
        <v>701449669.32999873</v>
      </c>
      <c r="F18" s="31">
        <v>771240326.65999997</v>
      </c>
      <c r="G18" s="31">
        <v>793680153.95000029</v>
      </c>
      <c r="H18" s="31">
        <v>790546318.04999995</v>
      </c>
      <c r="I18" s="30">
        <v>785859848.73999906</v>
      </c>
      <c r="J18" s="31">
        <v>788195316.98999989</v>
      </c>
      <c r="K18" s="31">
        <v>788868454.65999961</v>
      </c>
      <c r="L18" s="30">
        <v>792103509.46999884</v>
      </c>
      <c r="M18" s="31">
        <v>791414481.61999977</v>
      </c>
      <c r="N18" s="31">
        <v>792098572.71999979</v>
      </c>
      <c r="O18" s="31">
        <v>791475746.94999969</v>
      </c>
    </row>
    <row r="19" spans="1:15" x14ac:dyDescent="0.2">
      <c r="A19" s="32" t="s">
        <v>164</v>
      </c>
      <c r="B19" s="8">
        <v>2010</v>
      </c>
      <c r="C19" s="9">
        <v>626116944.34993005</v>
      </c>
      <c r="D19" s="9">
        <v>477609946.469998</v>
      </c>
      <c r="E19" s="33">
        <v>559468464.70500004</v>
      </c>
      <c r="F19" s="34">
        <v>609374212.8499999</v>
      </c>
      <c r="G19" s="34">
        <v>625518100.89999902</v>
      </c>
      <c r="H19" s="34">
        <v>631697999.71000004</v>
      </c>
      <c r="I19" s="33">
        <v>625843258.50999916</v>
      </c>
      <c r="J19" s="34">
        <v>626963817.34999919</v>
      </c>
      <c r="K19" s="34">
        <v>626634057.03999913</v>
      </c>
      <c r="L19" s="33">
        <v>625177475.97999811</v>
      </c>
      <c r="M19" s="34">
        <v>625640713.919999</v>
      </c>
      <c r="N19" s="34">
        <v>626029454.57999992</v>
      </c>
      <c r="O19" s="34"/>
    </row>
    <row r="20" spans="1:15" x14ac:dyDescent="0.2">
      <c r="A20" s="29" t="s">
        <v>164</v>
      </c>
      <c r="B20" s="18">
        <v>2011</v>
      </c>
      <c r="C20" s="35">
        <v>643188869.20278835</v>
      </c>
      <c r="D20" s="35">
        <v>468223373.99999893</v>
      </c>
      <c r="E20" s="30">
        <v>554233109.99999917</v>
      </c>
      <c r="F20" s="31">
        <v>598762200.48999989</v>
      </c>
      <c r="G20" s="31">
        <v>629418287.72250021</v>
      </c>
      <c r="H20" s="31">
        <v>642754476.70249712</v>
      </c>
      <c r="I20" s="30">
        <v>639540750.03249896</v>
      </c>
      <c r="J20" s="31">
        <v>641829620.61750007</v>
      </c>
      <c r="K20" s="31">
        <v>638978452.57999909</v>
      </c>
      <c r="L20" s="30">
        <v>638072092.51999915</v>
      </c>
      <c r="M20" s="31">
        <v>638922100.76999807</v>
      </c>
      <c r="N20" s="31"/>
      <c r="O20" s="31"/>
    </row>
    <row r="21" spans="1:15" x14ac:dyDescent="0.2">
      <c r="A21" s="32" t="s">
        <v>164</v>
      </c>
      <c r="B21" s="8">
        <v>2012</v>
      </c>
      <c r="C21" s="9">
        <v>684027912.38432813</v>
      </c>
      <c r="D21" s="9">
        <v>490626261.2999981</v>
      </c>
      <c r="E21" s="33">
        <v>592786783.22999907</v>
      </c>
      <c r="F21" s="34">
        <v>656667481.30499709</v>
      </c>
      <c r="G21" s="34">
        <v>681812530.59849799</v>
      </c>
      <c r="H21" s="34">
        <v>692903796.55749798</v>
      </c>
      <c r="I21" s="33">
        <v>684006237.98249686</v>
      </c>
      <c r="J21" s="34">
        <v>681826240.55999899</v>
      </c>
      <c r="K21" s="34">
        <v>681770754.849998</v>
      </c>
      <c r="L21" s="33">
        <v>681066476.17999911</v>
      </c>
      <c r="M21" s="34"/>
      <c r="N21" s="34"/>
      <c r="O21" s="34"/>
    </row>
    <row r="22" spans="1:15" x14ac:dyDescent="0.2">
      <c r="A22" s="29" t="s">
        <v>164</v>
      </c>
      <c r="B22" s="18">
        <v>2013</v>
      </c>
      <c r="C22" s="35">
        <v>683141809.02784634</v>
      </c>
      <c r="D22" s="35">
        <v>500889774.31999898</v>
      </c>
      <c r="E22" s="30">
        <v>607751481.67749906</v>
      </c>
      <c r="F22" s="31">
        <v>665142346.95749903</v>
      </c>
      <c r="G22" s="31">
        <v>688904505.65749991</v>
      </c>
      <c r="H22" s="31">
        <v>684065805.41749799</v>
      </c>
      <c r="I22" s="30">
        <v>679851686.47749794</v>
      </c>
      <c r="J22" s="31">
        <v>680929204.38999903</v>
      </c>
      <c r="K22" s="31">
        <v>678652846.70999885</v>
      </c>
      <c r="L22" s="30"/>
      <c r="M22" s="31"/>
      <c r="N22" s="31"/>
      <c r="O22" s="31"/>
    </row>
    <row r="23" spans="1:15" x14ac:dyDescent="0.2">
      <c r="A23" s="32" t="s">
        <v>164</v>
      </c>
      <c r="B23" s="8">
        <v>2014</v>
      </c>
      <c r="C23" s="9">
        <v>746027461.01447499</v>
      </c>
      <c r="D23" s="9">
        <v>528399103.59499812</v>
      </c>
      <c r="E23" s="33">
        <v>647929235.46999884</v>
      </c>
      <c r="F23" s="34">
        <v>731329557.24999905</v>
      </c>
      <c r="G23" s="34">
        <v>748110967.919999</v>
      </c>
      <c r="H23" s="34">
        <v>749664252.07499981</v>
      </c>
      <c r="I23" s="33">
        <v>740636773.69999981</v>
      </c>
      <c r="J23" s="34">
        <v>740337370.78999877</v>
      </c>
      <c r="K23" s="34"/>
      <c r="L23" s="33"/>
      <c r="M23" s="34"/>
      <c r="N23" s="34"/>
      <c r="O23" s="34"/>
    </row>
    <row r="24" spans="1:15" x14ac:dyDescent="0.2">
      <c r="A24" s="29" t="s">
        <v>164</v>
      </c>
      <c r="B24" s="18">
        <v>2015</v>
      </c>
      <c r="C24" s="35">
        <v>712118913.2998718</v>
      </c>
      <c r="D24" s="35">
        <v>506794625.77000004</v>
      </c>
      <c r="E24" s="30">
        <v>632176560.04499888</v>
      </c>
      <c r="F24" s="31">
        <v>701069821.89250016</v>
      </c>
      <c r="G24" s="31">
        <v>723695955.00749898</v>
      </c>
      <c r="H24" s="31">
        <v>711153580.21000004</v>
      </c>
      <c r="I24" s="30">
        <v>704627760.43999922</v>
      </c>
      <c r="J24" s="31"/>
      <c r="K24" s="31"/>
      <c r="L24" s="30"/>
      <c r="M24" s="31"/>
      <c r="N24" s="31"/>
      <c r="O24" s="31"/>
    </row>
    <row r="25" spans="1:15" x14ac:dyDescent="0.2">
      <c r="A25" s="32" t="s">
        <v>164</v>
      </c>
      <c r="B25" s="8">
        <v>2016</v>
      </c>
      <c r="C25" s="9">
        <v>706082997.43397224</v>
      </c>
      <c r="D25" s="9">
        <v>498809397.86499995</v>
      </c>
      <c r="E25" s="33">
        <v>610922908.21499991</v>
      </c>
      <c r="F25" s="34">
        <v>681779537.06000006</v>
      </c>
      <c r="G25" s="34">
        <v>694851244.44499993</v>
      </c>
      <c r="H25" s="34">
        <v>688061649.33000004</v>
      </c>
      <c r="I25" s="33"/>
      <c r="J25" s="34"/>
      <c r="K25" s="34"/>
      <c r="L25" s="33"/>
      <c r="M25" s="34"/>
      <c r="N25" s="34"/>
      <c r="O25" s="34"/>
    </row>
    <row r="26" spans="1:15" x14ac:dyDescent="0.2">
      <c r="A26" s="29" t="s">
        <v>164</v>
      </c>
      <c r="B26" s="18">
        <v>2017</v>
      </c>
      <c r="C26" s="35">
        <v>717007001.07982206</v>
      </c>
      <c r="D26" s="35">
        <v>497226353.31499606</v>
      </c>
      <c r="E26" s="30">
        <v>625409259.77999699</v>
      </c>
      <c r="F26" s="31">
        <v>682358963.67499769</v>
      </c>
      <c r="G26" s="31">
        <v>679802099.01499975</v>
      </c>
      <c r="H26" s="31"/>
      <c r="I26" s="30"/>
      <c r="J26" s="31"/>
      <c r="K26" s="31"/>
      <c r="L26" s="30"/>
      <c r="M26" s="31"/>
      <c r="N26" s="31"/>
      <c r="O26" s="31"/>
    </row>
    <row r="27" spans="1:15" x14ac:dyDescent="0.2">
      <c r="A27" s="32" t="s">
        <v>164</v>
      </c>
      <c r="B27" s="8">
        <v>2018</v>
      </c>
      <c r="C27" s="9">
        <v>741052232.38048637</v>
      </c>
      <c r="D27" s="9">
        <v>519323186.09999102</v>
      </c>
      <c r="E27" s="33">
        <v>619646092.4049921</v>
      </c>
      <c r="F27" s="34">
        <v>662476685.519997</v>
      </c>
      <c r="G27" s="34"/>
      <c r="H27" s="34"/>
      <c r="I27" s="33"/>
      <c r="J27" s="34"/>
      <c r="K27" s="34"/>
      <c r="L27" s="33"/>
      <c r="M27" s="34"/>
      <c r="N27" s="34"/>
      <c r="O27" s="34"/>
    </row>
    <row r="28" spans="1:15" x14ac:dyDescent="0.2">
      <c r="A28" s="29" t="s">
        <v>164</v>
      </c>
      <c r="B28" s="18">
        <v>2019</v>
      </c>
      <c r="C28" s="35">
        <v>768804984.57871115</v>
      </c>
      <c r="D28" s="35">
        <v>522608746.62998694</v>
      </c>
      <c r="E28" s="30">
        <v>607986531.44999599</v>
      </c>
      <c r="F28" s="31"/>
      <c r="G28" s="31"/>
      <c r="H28" s="31"/>
      <c r="I28" s="30"/>
      <c r="J28" s="31"/>
      <c r="K28" s="31"/>
      <c r="L28" s="30"/>
      <c r="M28" s="31"/>
      <c r="N28" s="31"/>
      <c r="O28" s="31"/>
    </row>
    <row r="29" spans="1:15" x14ac:dyDescent="0.2">
      <c r="A29" s="32" t="s">
        <v>164</v>
      </c>
      <c r="B29" s="8">
        <v>2020</v>
      </c>
      <c r="C29" s="9">
        <v>678088437.22458434</v>
      </c>
      <c r="D29" s="9">
        <v>407216423.14999413</v>
      </c>
      <c r="E29" s="33"/>
      <c r="F29" s="34"/>
      <c r="G29" s="34"/>
      <c r="H29" s="34"/>
      <c r="I29" s="33"/>
      <c r="J29" s="34"/>
      <c r="K29" s="34"/>
      <c r="L29" s="33"/>
      <c r="M29" s="34"/>
      <c r="N29" s="34"/>
      <c r="O29" s="34"/>
    </row>
  </sheetData>
  <mergeCells count="5">
    <mergeCell ref="D3:O3"/>
    <mergeCell ref="A2:O2"/>
    <mergeCell ref="C3:C4"/>
    <mergeCell ref="B3:B4"/>
    <mergeCell ref="A3:A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E51"/>
  <sheetViews>
    <sheetView zoomScaleNormal="100" workbookViewId="0">
      <selection activeCell="B10" sqref="B10"/>
    </sheetView>
  </sheetViews>
  <sheetFormatPr defaultRowHeight="14.25" x14ac:dyDescent="0.2"/>
  <cols>
    <col min="1" max="1" width="21.33203125" customWidth="1"/>
    <col min="2" max="5" width="25.44140625" customWidth="1"/>
  </cols>
  <sheetData>
    <row r="2" spans="1:5" ht="24.95" customHeight="1" x14ac:dyDescent="0.2">
      <c r="A2" s="84" t="s">
        <v>97</v>
      </c>
      <c r="B2" s="84"/>
      <c r="C2" s="84"/>
      <c r="D2" s="84"/>
      <c r="E2" s="84"/>
    </row>
    <row r="3" spans="1:5" ht="20.100000000000001" customHeight="1" x14ac:dyDescent="0.2">
      <c r="A3" s="24" t="s">
        <v>16</v>
      </c>
      <c r="B3" s="24" t="s">
        <v>88</v>
      </c>
      <c r="C3" s="24" t="s">
        <v>29</v>
      </c>
      <c r="D3" s="24" t="s">
        <v>38</v>
      </c>
      <c r="E3" s="24" t="s">
        <v>62</v>
      </c>
    </row>
    <row r="4" spans="1:5" ht="15" customHeight="1" x14ac:dyDescent="0.2">
      <c r="A4" s="48">
        <v>2009</v>
      </c>
      <c r="B4" s="13" t="s">
        <v>89</v>
      </c>
      <c r="C4" s="13">
        <v>476246.72013400006</v>
      </c>
      <c r="D4" s="13">
        <v>234804151.24672899</v>
      </c>
      <c r="E4" s="13">
        <v>493.03048466278756</v>
      </c>
    </row>
    <row r="5" spans="1:5" x14ac:dyDescent="0.2">
      <c r="A5" s="47"/>
      <c r="B5" s="15" t="s">
        <v>90</v>
      </c>
      <c r="C5" s="15">
        <v>475334.40386299998</v>
      </c>
      <c r="D5" s="15">
        <v>233248537.65373397</v>
      </c>
      <c r="E5" s="15">
        <v>490.70409328284268</v>
      </c>
    </row>
    <row r="6" spans="1:5" x14ac:dyDescent="0.2">
      <c r="A6" s="48"/>
      <c r="B6" s="13" t="s">
        <v>91</v>
      </c>
      <c r="C6" s="13">
        <v>468514.60367200011</v>
      </c>
      <c r="D6" s="13">
        <v>229526955.7466031</v>
      </c>
      <c r="E6" s="13">
        <v>489.903524773139</v>
      </c>
    </row>
    <row r="7" spans="1:5" x14ac:dyDescent="0.2">
      <c r="A7" s="47"/>
      <c r="B7" s="15" t="s">
        <v>92</v>
      </c>
      <c r="C7" s="15">
        <v>457616.33958899998</v>
      </c>
      <c r="D7" s="15">
        <v>228051228.94031203</v>
      </c>
      <c r="E7" s="15">
        <v>498.34590509843292</v>
      </c>
    </row>
    <row r="8" spans="1:5" x14ac:dyDescent="0.2">
      <c r="A8" s="48">
        <v>2010</v>
      </c>
      <c r="B8" s="13" t="s">
        <v>89</v>
      </c>
      <c r="C8" s="13">
        <v>441625.63041899999</v>
      </c>
      <c r="D8" s="13">
        <v>220143372.72416699</v>
      </c>
      <c r="E8" s="13">
        <v>498.48414032333704</v>
      </c>
    </row>
    <row r="9" spans="1:5" x14ac:dyDescent="0.2">
      <c r="A9" s="47"/>
      <c r="B9" s="15" t="s">
        <v>90</v>
      </c>
      <c r="C9" s="15">
        <v>436661.31985499995</v>
      </c>
      <c r="D9" s="15">
        <v>219854479.389606</v>
      </c>
      <c r="E9" s="15">
        <v>503.48970562039256</v>
      </c>
    </row>
    <row r="10" spans="1:5" x14ac:dyDescent="0.2">
      <c r="A10" s="48"/>
      <c r="B10" s="13" t="s">
        <v>91</v>
      </c>
      <c r="C10" s="13">
        <v>434097.43461299996</v>
      </c>
      <c r="D10" s="13">
        <v>222406161.01326397</v>
      </c>
      <c r="E10" s="13">
        <v>512.34156960991993</v>
      </c>
    </row>
    <row r="11" spans="1:5" x14ac:dyDescent="0.2">
      <c r="A11" s="47"/>
      <c r="B11" s="15" t="s">
        <v>92</v>
      </c>
      <c r="C11" s="15">
        <v>439344.84642800002</v>
      </c>
      <c r="D11" s="15">
        <v>221925217.89428094</v>
      </c>
      <c r="E11" s="15">
        <v>505.12762286526583</v>
      </c>
    </row>
    <row r="12" spans="1:5" x14ac:dyDescent="0.2">
      <c r="A12" s="48">
        <v>2011</v>
      </c>
      <c r="B12" s="13" t="s">
        <v>89</v>
      </c>
      <c r="C12" s="13">
        <v>433918.7767269999</v>
      </c>
      <c r="D12" s="13">
        <v>218286410.00267497</v>
      </c>
      <c r="E12" s="13">
        <v>503.05822589468147</v>
      </c>
    </row>
    <row r="13" spans="1:5" x14ac:dyDescent="0.2">
      <c r="A13" s="47"/>
      <c r="B13" s="15" t="s">
        <v>90</v>
      </c>
      <c r="C13" s="15">
        <v>446362.46943800006</v>
      </c>
      <c r="D13" s="15">
        <v>220198333.52232701</v>
      </c>
      <c r="E13" s="15">
        <v>493.31731182411306</v>
      </c>
    </row>
    <row r="14" spans="1:5" x14ac:dyDescent="0.2">
      <c r="A14" s="48"/>
      <c r="B14" s="13" t="s">
        <v>91</v>
      </c>
      <c r="C14" s="13">
        <v>458338.62464500009</v>
      </c>
      <c r="D14" s="13">
        <v>221939203.08013004</v>
      </c>
      <c r="E14" s="13">
        <v>484.22539831119406</v>
      </c>
    </row>
    <row r="15" spans="1:5" x14ac:dyDescent="0.2">
      <c r="A15" s="47"/>
      <c r="B15" s="15" t="s">
        <v>92</v>
      </c>
      <c r="C15" s="15">
        <v>465293.15734899999</v>
      </c>
      <c r="D15" s="15">
        <v>222094556.337185</v>
      </c>
      <c r="E15" s="15">
        <v>477.32177623794217</v>
      </c>
    </row>
    <row r="16" spans="1:5" x14ac:dyDescent="0.2">
      <c r="A16" s="48">
        <v>2012</v>
      </c>
      <c r="B16" s="13" t="s">
        <v>89</v>
      </c>
      <c r="C16" s="13">
        <v>463544.51940499997</v>
      </c>
      <c r="D16" s="13">
        <v>216409727.77828398</v>
      </c>
      <c r="E16" s="13">
        <v>466.85856205584059</v>
      </c>
    </row>
    <row r="17" spans="1:5" x14ac:dyDescent="0.2">
      <c r="A17" s="47"/>
      <c r="B17" s="15" t="s">
        <v>90</v>
      </c>
      <c r="C17" s="15">
        <v>464808.01181499998</v>
      </c>
      <c r="D17" s="15">
        <v>213918882.47937202</v>
      </c>
      <c r="E17" s="15">
        <v>460.23062649899998</v>
      </c>
    </row>
    <row r="18" spans="1:5" x14ac:dyDescent="0.2">
      <c r="A18" s="48"/>
      <c r="B18" s="13" t="s">
        <v>91</v>
      </c>
      <c r="C18" s="13">
        <v>470760.02507900004</v>
      </c>
      <c r="D18" s="13">
        <v>212858637.30399799</v>
      </c>
      <c r="E18" s="13">
        <v>452.15954194130518</v>
      </c>
    </row>
    <row r="19" spans="1:5" x14ac:dyDescent="0.2">
      <c r="A19" s="47"/>
      <c r="B19" s="15" t="s">
        <v>92</v>
      </c>
      <c r="C19" s="15">
        <v>471460.89823500003</v>
      </c>
      <c r="D19" s="15">
        <v>209134077.43207595</v>
      </c>
      <c r="E19" s="15">
        <v>443.58732233151795</v>
      </c>
    </row>
    <row r="20" spans="1:5" x14ac:dyDescent="0.2">
      <c r="A20" s="48">
        <v>2013</v>
      </c>
      <c r="B20" s="13" t="s">
        <v>89</v>
      </c>
      <c r="C20" s="13">
        <v>462160.89646000002</v>
      </c>
      <c r="D20" s="13">
        <v>203345517.02404606</v>
      </c>
      <c r="E20" s="13">
        <v>439.98858099334154</v>
      </c>
    </row>
    <row r="21" spans="1:5" x14ac:dyDescent="0.2">
      <c r="A21" s="47"/>
      <c r="B21" s="15" t="s">
        <v>90</v>
      </c>
      <c r="C21" s="15">
        <v>467878.239305</v>
      </c>
      <c r="D21" s="15">
        <v>201611397.01518101</v>
      </c>
      <c r="E21" s="15">
        <v>430.90569314499527</v>
      </c>
    </row>
    <row r="22" spans="1:5" x14ac:dyDescent="0.2">
      <c r="A22" s="48"/>
      <c r="B22" s="13" t="s">
        <v>91</v>
      </c>
      <c r="C22" s="13">
        <v>472623.50968599995</v>
      </c>
      <c r="D22" s="13">
        <v>202668888.18635005</v>
      </c>
      <c r="E22" s="13">
        <v>428.81677282833124</v>
      </c>
    </row>
    <row r="23" spans="1:5" x14ac:dyDescent="0.2">
      <c r="A23" s="47"/>
      <c r="B23" s="15" t="s">
        <v>92</v>
      </c>
      <c r="C23" s="15">
        <v>472037.87565400003</v>
      </c>
      <c r="D23" s="15">
        <v>202089592.24669099</v>
      </c>
      <c r="E23" s="15">
        <v>428.12156114951472</v>
      </c>
    </row>
    <row r="24" spans="1:5" x14ac:dyDescent="0.2">
      <c r="A24" s="48">
        <v>2014</v>
      </c>
      <c r="B24" s="13" t="s">
        <v>89</v>
      </c>
      <c r="C24" s="13">
        <v>462993.88607500005</v>
      </c>
      <c r="D24" s="13">
        <v>198961413.659998</v>
      </c>
      <c r="E24" s="13">
        <v>429.7279502904027</v>
      </c>
    </row>
    <row r="25" spans="1:5" x14ac:dyDescent="0.2">
      <c r="A25" s="47"/>
      <c r="B25" s="15" t="s">
        <v>90</v>
      </c>
      <c r="C25" s="15">
        <v>465938.69589599996</v>
      </c>
      <c r="D25" s="15">
        <v>203524989.69398797</v>
      </c>
      <c r="E25" s="15">
        <v>436.80636849148038</v>
      </c>
    </row>
    <row r="26" spans="1:5" x14ac:dyDescent="0.2">
      <c r="A26" s="48"/>
      <c r="B26" s="13" t="s">
        <v>91</v>
      </c>
      <c r="C26" s="13">
        <v>466923.506093</v>
      </c>
      <c r="D26" s="13">
        <v>209836283.80685398</v>
      </c>
      <c r="E26" s="13">
        <v>449.4018422046621</v>
      </c>
    </row>
    <row r="27" spans="1:5" x14ac:dyDescent="0.2">
      <c r="A27" s="47"/>
      <c r="B27" s="15" t="s">
        <v>92</v>
      </c>
      <c r="C27" s="15">
        <v>462249.38404600002</v>
      </c>
      <c r="D27" s="15">
        <v>212007525.018749</v>
      </c>
      <c r="E27" s="15">
        <v>458.64317473628347</v>
      </c>
    </row>
    <row r="28" spans="1:5" x14ac:dyDescent="0.2">
      <c r="A28" s="48">
        <v>2015</v>
      </c>
      <c r="B28" s="13" t="s">
        <v>89</v>
      </c>
      <c r="C28" s="13">
        <v>455340.66308899986</v>
      </c>
      <c r="D28" s="13">
        <v>211506155.66142407</v>
      </c>
      <c r="E28" s="13">
        <v>464.50091723981075</v>
      </c>
    </row>
    <row r="29" spans="1:5" x14ac:dyDescent="0.2">
      <c r="A29" s="47"/>
      <c r="B29" s="15" t="s">
        <v>90</v>
      </c>
      <c r="C29" s="15">
        <v>453047.97104600002</v>
      </c>
      <c r="D29" s="15">
        <v>218317448.35525003</v>
      </c>
      <c r="E29" s="15">
        <v>481.88594212484236</v>
      </c>
    </row>
    <row r="30" spans="1:5" x14ac:dyDescent="0.2">
      <c r="A30" s="48"/>
      <c r="B30" s="13" t="s">
        <v>91</v>
      </c>
      <c r="C30" s="13">
        <v>455721.78562499996</v>
      </c>
      <c r="D30" s="13">
        <v>227296461.08167005</v>
      </c>
      <c r="E30" s="13">
        <v>498.76145545674132</v>
      </c>
    </row>
    <row r="31" spans="1:5" x14ac:dyDescent="0.2">
      <c r="A31" s="47"/>
      <c r="B31" s="15" t="s">
        <v>92</v>
      </c>
      <c r="C31" s="15">
        <v>450716.17997200007</v>
      </c>
      <c r="D31" s="15">
        <v>237105165.092002</v>
      </c>
      <c r="E31" s="15">
        <v>526.0631315847852</v>
      </c>
    </row>
    <row r="32" spans="1:5" x14ac:dyDescent="0.2">
      <c r="A32" s="48">
        <v>2016</v>
      </c>
      <c r="B32" s="13" t="s">
        <v>89</v>
      </c>
      <c r="C32" s="13">
        <v>443079.00677600002</v>
      </c>
      <c r="D32" s="13">
        <v>244144247.60352498</v>
      </c>
      <c r="E32" s="13">
        <v>551.01741195098612</v>
      </c>
    </row>
    <row r="33" spans="1:5" x14ac:dyDescent="0.2">
      <c r="A33" s="47"/>
      <c r="B33" s="15" t="s">
        <v>90</v>
      </c>
      <c r="C33" s="15">
        <v>441318.78051200008</v>
      </c>
      <c r="D33" s="15">
        <v>257990025.18548495</v>
      </c>
      <c r="E33" s="15">
        <v>584.5888200954771</v>
      </c>
    </row>
    <row r="34" spans="1:5" x14ac:dyDescent="0.2">
      <c r="A34" s="48"/>
      <c r="B34" s="13" t="s">
        <v>91</v>
      </c>
      <c r="C34" s="13">
        <v>451053.310367</v>
      </c>
      <c r="D34" s="13">
        <v>278118526.70219797</v>
      </c>
      <c r="E34" s="13">
        <v>616.59790607878824</v>
      </c>
    </row>
    <row r="35" spans="1:5" x14ac:dyDescent="0.2">
      <c r="A35" s="47"/>
      <c r="B35" s="15" t="s">
        <v>92</v>
      </c>
      <c r="C35" s="15">
        <v>459573.36053399998</v>
      </c>
      <c r="D35" s="15">
        <v>296054781.76450801</v>
      </c>
      <c r="E35" s="15">
        <v>644.194827612523</v>
      </c>
    </row>
    <row r="36" spans="1:5" x14ac:dyDescent="0.2">
      <c r="A36" s="48">
        <v>2017</v>
      </c>
      <c r="B36" s="13" t="s">
        <v>89</v>
      </c>
      <c r="C36" s="13">
        <v>457299.35675999994</v>
      </c>
      <c r="D36" s="13">
        <v>302074933.50507098</v>
      </c>
      <c r="E36" s="13">
        <v>660.5627780570137</v>
      </c>
    </row>
    <row r="37" spans="1:5" x14ac:dyDescent="0.2">
      <c r="A37" s="47"/>
      <c r="B37" s="15" t="s">
        <v>90</v>
      </c>
      <c r="C37" s="15">
        <v>465502.43276500003</v>
      </c>
      <c r="D37" s="15">
        <v>318396636.66043103</v>
      </c>
      <c r="E37" s="15">
        <v>683.98490372910135</v>
      </c>
    </row>
    <row r="38" spans="1:5" x14ac:dyDescent="0.2">
      <c r="A38" s="48"/>
      <c r="B38" s="13" t="s">
        <v>91</v>
      </c>
      <c r="C38" s="13">
        <v>473133.09730300005</v>
      </c>
      <c r="D38" s="13">
        <v>331356217.42527294</v>
      </c>
      <c r="E38" s="13">
        <v>700.34461616425131</v>
      </c>
    </row>
    <row r="39" spans="1:5" x14ac:dyDescent="0.2">
      <c r="A39" s="47"/>
      <c r="B39" s="15" t="s">
        <v>92</v>
      </c>
      <c r="C39" s="15">
        <v>476700.85372399999</v>
      </c>
      <c r="D39" s="15">
        <v>337511689.62416101</v>
      </c>
      <c r="E39" s="15">
        <v>708.01570206453493</v>
      </c>
    </row>
    <row r="40" spans="1:5" x14ac:dyDescent="0.2">
      <c r="A40" s="48">
        <v>2018</v>
      </c>
      <c r="B40" s="13" t="s">
        <v>89</v>
      </c>
      <c r="C40" s="13">
        <v>472622.32182800001</v>
      </c>
      <c r="D40" s="13">
        <v>333571019.29409498</v>
      </c>
      <c r="E40" s="13">
        <v>705.78769535030654</v>
      </c>
    </row>
    <row r="41" spans="1:5" x14ac:dyDescent="0.2">
      <c r="A41" s="47"/>
      <c r="B41" s="15" t="s">
        <v>90</v>
      </c>
      <c r="C41" s="15">
        <v>481094.75185300002</v>
      </c>
      <c r="D41" s="15">
        <v>337903027.25721997</v>
      </c>
      <c r="E41" s="15">
        <v>702.36273822514545</v>
      </c>
    </row>
    <row r="42" spans="1:5" x14ac:dyDescent="0.2">
      <c r="A42" s="48"/>
      <c r="B42" s="13" t="s">
        <v>91</v>
      </c>
      <c r="C42" s="13">
        <v>488491.95256300003</v>
      </c>
      <c r="D42" s="13">
        <v>341297682.31182998</v>
      </c>
      <c r="E42" s="13">
        <v>698.67616144160195</v>
      </c>
    </row>
    <row r="43" spans="1:5" x14ac:dyDescent="0.2">
      <c r="A43" s="47"/>
      <c r="B43" s="15" t="s">
        <v>92</v>
      </c>
      <c r="C43" s="15">
        <v>492016.68634699995</v>
      </c>
      <c r="D43" s="15">
        <v>339112639.41904503</v>
      </c>
      <c r="E43" s="15">
        <v>689.22995668460374</v>
      </c>
    </row>
    <row r="44" spans="1:5" x14ac:dyDescent="0.2">
      <c r="A44" s="48">
        <v>2019</v>
      </c>
      <c r="B44" s="13" t="s">
        <v>89</v>
      </c>
      <c r="C44" s="13">
        <v>488516.776961</v>
      </c>
      <c r="D44" s="13">
        <v>332458490.73186499</v>
      </c>
      <c r="E44" s="13">
        <v>680.54672103596215</v>
      </c>
    </row>
    <row r="45" spans="1:5" x14ac:dyDescent="0.2">
      <c r="A45" s="47"/>
      <c r="B45" s="15" t="s">
        <v>90</v>
      </c>
      <c r="C45" s="15">
        <v>500193.02095699986</v>
      </c>
      <c r="D45" s="15">
        <v>335115979.06425196</v>
      </c>
      <c r="E45" s="15">
        <v>669.97332034558895</v>
      </c>
    </row>
    <row r="46" spans="1:5" x14ac:dyDescent="0.2">
      <c r="A46" s="48"/>
      <c r="B46" s="13" t="s">
        <v>91</v>
      </c>
      <c r="C46" s="13">
        <v>515230.59647699993</v>
      </c>
      <c r="D46" s="13">
        <v>342395015.14481497</v>
      </c>
      <c r="E46" s="13">
        <v>664.54713187845323</v>
      </c>
    </row>
    <row r="47" spans="1:5" x14ac:dyDescent="0.2">
      <c r="A47" s="47"/>
      <c r="B47" s="15" t="s">
        <v>92</v>
      </c>
      <c r="C47" s="15">
        <v>526045.35428199999</v>
      </c>
      <c r="D47" s="15">
        <v>341888250.76299095</v>
      </c>
      <c r="E47" s="15">
        <v>649.92162363953332</v>
      </c>
    </row>
    <row r="48" spans="1:5" x14ac:dyDescent="0.2">
      <c r="A48" s="48">
        <v>2020</v>
      </c>
      <c r="B48" s="13" t="s">
        <v>89</v>
      </c>
      <c r="C48" s="13">
        <v>531532.59902500012</v>
      </c>
      <c r="D48" s="13">
        <v>345667753.29071105</v>
      </c>
      <c r="E48" s="13">
        <v>650.32277215880208</v>
      </c>
    </row>
    <row r="49" spans="1:5" x14ac:dyDescent="0.2">
      <c r="A49" s="47"/>
      <c r="B49" s="15" t="s">
        <v>90</v>
      </c>
      <c r="C49" s="15">
        <v>538013.28993600002</v>
      </c>
      <c r="D49" s="15">
        <v>331551291.78344512</v>
      </c>
      <c r="E49" s="15">
        <v>616.25111867196665</v>
      </c>
    </row>
    <row r="50" spans="1:5" x14ac:dyDescent="0.2">
      <c r="A50" s="48"/>
      <c r="B50" s="13" t="s">
        <v>91</v>
      </c>
      <c r="C50" s="13">
        <v>551937.34419800004</v>
      </c>
      <c r="D50" s="13">
        <v>345854058.03894895</v>
      </c>
      <c r="E50" s="13">
        <v>626.61833208893813</v>
      </c>
    </row>
    <row r="51" spans="1:5" x14ac:dyDescent="0.2">
      <c r="A51" s="47"/>
      <c r="B51" s="15" t="s">
        <v>92</v>
      </c>
      <c r="C51" s="15">
        <v>558990.28705000004</v>
      </c>
      <c r="D51" s="15">
        <v>332425807.77414501</v>
      </c>
      <c r="E51" s="15">
        <v>594.68977453701359</v>
      </c>
    </row>
  </sheetData>
  <mergeCells count="1">
    <mergeCell ref="A2:E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D16"/>
  <sheetViews>
    <sheetView workbookViewId="0">
      <selection activeCell="G10" sqref="G10"/>
    </sheetView>
  </sheetViews>
  <sheetFormatPr defaultRowHeight="14.25" x14ac:dyDescent="0.2"/>
  <cols>
    <col min="1" max="3" width="39.5546875" customWidth="1"/>
  </cols>
  <sheetData>
    <row r="2" spans="1:4" ht="24.95" customHeight="1" x14ac:dyDescent="0.2">
      <c r="A2" s="86" t="s">
        <v>149</v>
      </c>
      <c r="B2" s="87"/>
      <c r="C2" s="88"/>
    </row>
    <row r="3" spans="1:4" ht="20.100000000000001" customHeight="1" x14ac:dyDescent="0.2">
      <c r="A3" s="24" t="s">
        <v>16</v>
      </c>
      <c r="B3" s="24" t="s">
        <v>29</v>
      </c>
      <c r="C3" s="24" t="s">
        <v>38</v>
      </c>
    </row>
    <row r="4" spans="1:4" ht="15" customHeight="1" x14ac:dyDescent="0.2">
      <c r="A4" s="47">
        <v>2009</v>
      </c>
      <c r="B4" s="15">
        <v>1877712.0672579997</v>
      </c>
      <c r="C4" s="15">
        <v>925630873.58737779</v>
      </c>
      <c r="D4" s="25"/>
    </row>
    <row r="5" spans="1:4" ht="15" customHeight="1" x14ac:dyDescent="0.2">
      <c r="A5" s="48">
        <v>2010</v>
      </c>
      <c r="B5" s="13">
        <v>1751729.2313150007</v>
      </c>
      <c r="C5" s="13">
        <v>884329231.02131784</v>
      </c>
      <c r="D5" s="25"/>
    </row>
    <row r="6" spans="1:4" ht="15" customHeight="1" x14ac:dyDescent="0.2">
      <c r="A6" s="47">
        <v>2011</v>
      </c>
      <c r="B6" s="15">
        <v>1803913.0281590002</v>
      </c>
      <c r="C6" s="15">
        <v>882518502.94231713</v>
      </c>
      <c r="D6" s="25"/>
    </row>
    <row r="7" spans="1:4" ht="15" customHeight="1" x14ac:dyDescent="0.2">
      <c r="A7" s="48">
        <v>2012</v>
      </c>
      <c r="B7" s="13">
        <v>1870573.4545340003</v>
      </c>
      <c r="C7" s="13">
        <v>852321324.99372983</v>
      </c>
      <c r="D7" s="25"/>
    </row>
    <row r="8" spans="1:4" ht="15" customHeight="1" x14ac:dyDescent="0.2">
      <c r="A8" s="47">
        <v>2013</v>
      </c>
      <c r="B8" s="15">
        <v>1874700.5211050001</v>
      </c>
      <c r="C8" s="15">
        <v>809715394.47226787</v>
      </c>
      <c r="D8" s="25"/>
    </row>
    <row r="9" spans="1:4" ht="15" customHeight="1" x14ac:dyDescent="0.2">
      <c r="A9" s="48">
        <v>2014</v>
      </c>
      <c r="B9" s="13">
        <v>1858105.4721099997</v>
      </c>
      <c r="C9" s="13">
        <v>824330212.17958868</v>
      </c>
      <c r="D9" s="25"/>
    </row>
    <row r="10" spans="1:4" ht="15" customHeight="1" x14ac:dyDescent="0.2">
      <c r="A10" s="47">
        <v>2015</v>
      </c>
      <c r="B10" s="15">
        <v>1814826.5997320011</v>
      </c>
      <c r="C10" s="15">
        <v>894225230.19034553</v>
      </c>
      <c r="D10" s="25"/>
    </row>
    <row r="11" spans="1:4" ht="15" customHeight="1" x14ac:dyDescent="0.2">
      <c r="A11" s="48">
        <v>2016</v>
      </c>
      <c r="B11" s="13">
        <v>1795024.4581890001</v>
      </c>
      <c r="C11" s="13">
        <v>1076307581.2557161</v>
      </c>
      <c r="D11" s="25"/>
    </row>
    <row r="12" spans="1:4" ht="15" customHeight="1" x14ac:dyDescent="0.2">
      <c r="A12" s="47">
        <v>2017</v>
      </c>
      <c r="B12" s="15">
        <v>1872635.7405519995</v>
      </c>
      <c r="C12" s="15">
        <v>1289339477.2149355</v>
      </c>
      <c r="D12" s="25"/>
    </row>
    <row r="13" spans="1:4" ht="15" customHeight="1" x14ac:dyDescent="0.2">
      <c r="A13" s="48">
        <v>2018</v>
      </c>
      <c r="B13" s="13">
        <v>1934225.7125910011</v>
      </c>
      <c r="C13" s="13">
        <v>1351884368.2821896</v>
      </c>
      <c r="D13" s="25"/>
    </row>
    <row r="14" spans="1:4" ht="15" customHeight="1" x14ac:dyDescent="0.2">
      <c r="A14" s="47">
        <v>2019</v>
      </c>
      <c r="B14" s="15">
        <v>2029985.7486769997</v>
      </c>
      <c r="C14" s="15">
        <v>1351857735.7039235</v>
      </c>
      <c r="D14" s="25"/>
    </row>
    <row r="15" spans="1:4" ht="15" customHeight="1" x14ac:dyDescent="0.2">
      <c r="A15" s="48" t="s">
        <v>65</v>
      </c>
      <c r="B15" s="13">
        <v>2180473.5202090004</v>
      </c>
      <c r="C15" s="13">
        <v>1355498910.8872497</v>
      </c>
      <c r="D15" s="25"/>
    </row>
    <row r="16" spans="1:4" ht="27" customHeight="1" x14ac:dyDescent="0.2">
      <c r="A16" s="85"/>
      <c r="B16" s="85"/>
      <c r="C16" s="85"/>
    </row>
  </sheetData>
  <mergeCells count="2">
    <mergeCell ref="A16:C16"/>
    <mergeCell ref="A2:C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C15"/>
  <sheetViews>
    <sheetView workbookViewId="0">
      <selection activeCell="B33" sqref="B33"/>
    </sheetView>
  </sheetViews>
  <sheetFormatPr defaultRowHeight="14.25" x14ac:dyDescent="0.2"/>
  <cols>
    <col min="1" max="3" width="38.6640625" customWidth="1"/>
  </cols>
  <sheetData>
    <row r="2" spans="1:3" ht="24.95" customHeight="1" x14ac:dyDescent="0.2">
      <c r="A2" s="84" t="s">
        <v>98</v>
      </c>
      <c r="B2" s="84"/>
      <c r="C2" s="84"/>
    </row>
    <row r="3" spans="1:3" ht="20.100000000000001" customHeight="1" x14ac:dyDescent="0.2">
      <c r="A3" s="24" t="s">
        <v>16</v>
      </c>
      <c r="B3" s="24" t="s">
        <v>160</v>
      </c>
      <c r="C3" s="24" t="s">
        <v>161</v>
      </c>
    </row>
    <row r="4" spans="1:3" ht="15" customHeight="1" x14ac:dyDescent="0.2">
      <c r="A4" s="47">
        <v>2009</v>
      </c>
      <c r="B4" s="15">
        <v>294753.56099600001</v>
      </c>
      <c r="C4" s="15">
        <v>805658387.7656883</v>
      </c>
    </row>
    <row r="5" spans="1:3" ht="15" customHeight="1" x14ac:dyDescent="0.2">
      <c r="A5" s="48">
        <v>2010</v>
      </c>
      <c r="B5" s="13">
        <v>256450.97869699995</v>
      </c>
      <c r="C5" s="13">
        <v>635505494.26992977</v>
      </c>
    </row>
    <row r="6" spans="1:3" ht="15" customHeight="1" x14ac:dyDescent="0.2">
      <c r="A6" s="47">
        <v>2011</v>
      </c>
      <c r="B6" s="15">
        <v>230666.65396099997</v>
      </c>
      <c r="C6" s="15">
        <v>662454668.17971396</v>
      </c>
    </row>
    <row r="7" spans="1:3" ht="15" customHeight="1" x14ac:dyDescent="0.2">
      <c r="A7" s="48">
        <v>2012</v>
      </c>
      <c r="B7" s="13">
        <v>224075.85787599991</v>
      </c>
      <c r="C7" s="13">
        <v>692238890.45549655</v>
      </c>
    </row>
    <row r="8" spans="1:3" ht="15" customHeight="1" x14ac:dyDescent="0.2">
      <c r="A8" s="47">
        <v>2013</v>
      </c>
      <c r="B8" s="15">
        <v>223277.36151699995</v>
      </c>
      <c r="C8" s="15">
        <v>697221818.02824163</v>
      </c>
    </row>
    <row r="9" spans="1:3" ht="15" customHeight="1" x14ac:dyDescent="0.2">
      <c r="A9" s="48">
        <v>2014</v>
      </c>
      <c r="B9" s="13">
        <v>219292.40482399997</v>
      </c>
      <c r="C9" s="13">
        <v>758651106.26314628</v>
      </c>
    </row>
    <row r="10" spans="1:3" ht="15" customHeight="1" x14ac:dyDescent="0.2">
      <c r="A10" s="47">
        <v>2015</v>
      </c>
      <c r="B10" s="15">
        <v>199080.00220599998</v>
      </c>
      <c r="C10" s="15">
        <v>721591694.66917467</v>
      </c>
    </row>
    <row r="11" spans="1:3" ht="15" customHeight="1" x14ac:dyDescent="0.2">
      <c r="A11" s="48">
        <v>2016</v>
      </c>
      <c r="B11" s="13">
        <v>181019.72470999992</v>
      </c>
      <c r="C11" s="13">
        <v>705970944.44294512</v>
      </c>
    </row>
    <row r="12" spans="1:3" ht="15" customHeight="1" x14ac:dyDescent="0.2">
      <c r="A12" s="47">
        <v>2017</v>
      </c>
      <c r="B12" s="15">
        <v>170514.16450400004</v>
      </c>
      <c r="C12" s="15">
        <v>716951767.68910861</v>
      </c>
    </row>
    <row r="13" spans="1:3" ht="15" customHeight="1" x14ac:dyDescent="0.2">
      <c r="A13" s="48">
        <v>2018</v>
      </c>
      <c r="B13" s="13">
        <v>180454.99010700005</v>
      </c>
      <c r="C13" s="13">
        <v>745591685.27880931</v>
      </c>
    </row>
    <row r="14" spans="1:3" ht="15" customHeight="1" x14ac:dyDescent="0.2">
      <c r="A14" s="47">
        <v>2019</v>
      </c>
      <c r="B14" s="15">
        <v>176841.14646899997</v>
      </c>
      <c r="C14" s="15">
        <v>763846050.61711609</v>
      </c>
    </row>
    <row r="15" spans="1:3" ht="15" customHeight="1" x14ac:dyDescent="0.2">
      <c r="A15" s="48">
        <v>2020</v>
      </c>
      <c r="B15" s="13">
        <v>136629.23496300002</v>
      </c>
      <c r="C15" s="13">
        <v>641876157.44109595</v>
      </c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F15"/>
  <sheetViews>
    <sheetView zoomScaleNormal="100" workbookViewId="0">
      <selection activeCell="B3" sqref="B3:F15"/>
    </sheetView>
  </sheetViews>
  <sheetFormatPr defaultRowHeight="14.25" x14ac:dyDescent="0.2"/>
  <cols>
    <col min="1" max="6" width="19.77734375" customWidth="1"/>
  </cols>
  <sheetData>
    <row r="2" spans="1:6" ht="24.95" customHeight="1" x14ac:dyDescent="0.2">
      <c r="A2" s="84" t="s">
        <v>100</v>
      </c>
      <c r="B2" s="84"/>
      <c r="C2" s="84"/>
      <c r="D2" s="84"/>
      <c r="E2" s="84"/>
      <c r="F2" s="84"/>
    </row>
    <row r="3" spans="1:6" ht="20.100000000000001" customHeight="1" x14ac:dyDescent="0.2">
      <c r="A3" s="49" t="s">
        <v>40</v>
      </c>
      <c r="B3" s="49" t="s">
        <v>25</v>
      </c>
      <c r="C3" s="49" t="s">
        <v>10</v>
      </c>
      <c r="D3" s="49" t="s">
        <v>11</v>
      </c>
      <c r="E3" s="49" t="s">
        <v>12</v>
      </c>
      <c r="F3" s="49" t="s">
        <v>13</v>
      </c>
    </row>
    <row r="4" spans="1:6" x14ac:dyDescent="0.2">
      <c r="A4" s="16">
        <v>2009</v>
      </c>
      <c r="B4" s="13">
        <v>15921.999998000001</v>
      </c>
      <c r="C4" s="13">
        <v>94896</v>
      </c>
      <c r="D4" s="13">
        <v>22489.999997999999</v>
      </c>
      <c r="E4" s="13">
        <v>64990.561000000002</v>
      </c>
      <c r="F4" s="13">
        <v>96455</v>
      </c>
    </row>
    <row r="5" spans="1:6" x14ac:dyDescent="0.2">
      <c r="A5" s="17">
        <v>2010</v>
      </c>
      <c r="B5" s="15">
        <v>13143.156799</v>
      </c>
      <c r="C5" s="15">
        <v>77482</v>
      </c>
      <c r="D5" s="15">
        <v>19357.999997999999</v>
      </c>
      <c r="E5" s="15">
        <v>51729.618199999997</v>
      </c>
      <c r="F5" s="15">
        <v>94738.203699999998</v>
      </c>
    </row>
    <row r="6" spans="1:6" x14ac:dyDescent="0.2">
      <c r="A6" s="16">
        <v>2011</v>
      </c>
      <c r="B6" s="13">
        <v>12415.093660000002</v>
      </c>
      <c r="C6" s="13">
        <v>66876.404844000004</v>
      </c>
      <c r="D6" s="13">
        <v>18520.041898000003</v>
      </c>
      <c r="E6" s="13">
        <v>47554.983758999995</v>
      </c>
      <c r="F6" s="13">
        <v>85300.129799999995</v>
      </c>
    </row>
    <row r="7" spans="1:6" x14ac:dyDescent="0.2">
      <c r="A7" s="17">
        <v>2012</v>
      </c>
      <c r="B7" s="15">
        <v>13818.522385</v>
      </c>
      <c r="C7" s="15">
        <v>66754.315476999996</v>
      </c>
      <c r="D7" s="15">
        <v>19501.034098</v>
      </c>
      <c r="E7" s="15">
        <v>52164.973616000003</v>
      </c>
      <c r="F7" s="15">
        <v>71837.012300000002</v>
      </c>
    </row>
    <row r="8" spans="1:6" x14ac:dyDescent="0.2">
      <c r="A8" s="16">
        <v>2013</v>
      </c>
      <c r="B8" s="13">
        <v>12987.353255</v>
      </c>
      <c r="C8" s="13">
        <v>68663.43304199999</v>
      </c>
      <c r="D8" s="13">
        <v>18781.168088000002</v>
      </c>
      <c r="E8" s="13">
        <v>50124.100131999992</v>
      </c>
      <c r="F8" s="13">
        <v>72721.307000000001</v>
      </c>
    </row>
    <row r="9" spans="1:6" x14ac:dyDescent="0.2">
      <c r="A9" s="17">
        <v>2014</v>
      </c>
      <c r="B9" s="15">
        <v>13874.367880000002</v>
      </c>
      <c r="C9" s="15">
        <v>70765.629916999998</v>
      </c>
      <c r="D9" s="15">
        <v>16497.177205</v>
      </c>
      <c r="E9" s="15">
        <v>48610.612722000005</v>
      </c>
      <c r="F9" s="15">
        <v>69544.617100000003</v>
      </c>
    </row>
    <row r="10" spans="1:6" x14ac:dyDescent="0.2">
      <c r="A10" s="16">
        <v>2015</v>
      </c>
      <c r="B10" s="13">
        <v>13158.521386</v>
      </c>
      <c r="C10" s="13">
        <v>64201.483491999999</v>
      </c>
      <c r="D10" s="13">
        <v>12367.307823000001</v>
      </c>
      <c r="E10" s="13">
        <v>44243.952705000003</v>
      </c>
      <c r="F10" s="13">
        <v>65108.736799999999</v>
      </c>
    </row>
    <row r="11" spans="1:6" x14ac:dyDescent="0.2">
      <c r="A11" s="17">
        <v>2016</v>
      </c>
      <c r="B11" s="15">
        <v>12804.839409</v>
      </c>
      <c r="C11" s="15">
        <v>54941.047708999999</v>
      </c>
      <c r="D11" s="15">
        <v>8898.3301439999996</v>
      </c>
      <c r="E11" s="15">
        <v>40849.521067000001</v>
      </c>
      <c r="F11" s="15">
        <v>63525.986381000002</v>
      </c>
    </row>
    <row r="12" spans="1:6" x14ac:dyDescent="0.2">
      <c r="A12" s="16">
        <v>2017</v>
      </c>
      <c r="B12" s="13">
        <v>12593.103820999999</v>
      </c>
      <c r="C12" s="13">
        <v>50722.868430999995</v>
      </c>
      <c r="D12" s="13">
        <v>7767.1292670000003</v>
      </c>
      <c r="E12" s="13">
        <v>40120.647994999992</v>
      </c>
      <c r="F12" s="13">
        <v>59310.414990000005</v>
      </c>
    </row>
    <row r="13" spans="1:6" x14ac:dyDescent="0.2">
      <c r="A13" s="17">
        <v>2018</v>
      </c>
      <c r="B13" s="15">
        <v>12545.729884000002</v>
      </c>
      <c r="C13" s="15">
        <v>51907.495598000009</v>
      </c>
      <c r="D13" s="15">
        <v>7234.9702050000014</v>
      </c>
      <c r="E13" s="15">
        <v>40827.603460999992</v>
      </c>
      <c r="F13" s="15">
        <v>67939.190959</v>
      </c>
    </row>
    <row r="14" spans="1:6" x14ac:dyDescent="0.2">
      <c r="A14" s="16">
        <v>2019</v>
      </c>
      <c r="B14" s="13">
        <v>12760.13967</v>
      </c>
      <c r="C14" s="13">
        <v>52249.340688000018</v>
      </c>
      <c r="D14" s="13">
        <v>7674.8985930000008</v>
      </c>
      <c r="E14" s="13">
        <v>41754.874555000002</v>
      </c>
      <c r="F14" s="13">
        <v>62401.892962999998</v>
      </c>
    </row>
    <row r="15" spans="1:6" x14ac:dyDescent="0.2">
      <c r="A15" s="17">
        <v>2020</v>
      </c>
      <c r="B15" s="15">
        <v>9293.8568159999995</v>
      </c>
      <c r="C15" s="15">
        <v>39613.973551000003</v>
      </c>
      <c r="D15" s="15">
        <v>4685.8892210000004</v>
      </c>
      <c r="E15" s="15">
        <v>29847.065962999994</v>
      </c>
      <c r="F15" s="15">
        <v>53188.449412000009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F15"/>
  <sheetViews>
    <sheetView workbookViewId="0">
      <selection activeCell="B18" sqref="B18"/>
    </sheetView>
  </sheetViews>
  <sheetFormatPr defaultRowHeight="14.25" x14ac:dyDescent="0.2"/>
  <cols>
    <col min="1" max="6" width="19.77734375" customWidth="1"/>
    <col min="7" max="7" width="5.77734375" customWidth="1"/>
    <col min="8" max="8" width="10" bestFit="1" customWidth="1"/>
  </cols>
  <sheetData>
    <row r="2" spans="1:6" ht="24.95" customHeight="1" x14ac:dyDescent="0.2">
      <c r="A2" s="84" t="s">
        <v>230</v>
      </c>
      <c r="B2" s="84"/>
      <c r="C2" s="84"/>
      <c r="D2" s="84"/>
      <c r="E2" s="84"/>
      <c r="F2" s="84"/>
    </row>
    <row r="3" spans="1:6" ht="20.100000000000001" customHeight="1" x14ac:dyDescent="0.2">
      <c r="A3" s="49" t="s">
        <v>40</v>
      </c>
      <c r="B3" s="49" t="s">
        <v>25</v>
      </c>
      <c r="C3" s="49" t="s">
        <v>10</v>
      </c>
      <c r="D3" s="49" t="s">
        <v>11</v>
      </c>
      <c r="E3" s="49" t="s">
        <v>12</v>
      </c>
      <c r="F3" s="49" t="s">
        <v>13</v>
      </c>
    </row>
    <row r="4" spans="1:6" x14ac:dyDescent="0.2">
      <c r="A4" s="16" t="s">
        <v>41</v>
      </c>
      <c r="B4" s="13">
        <v>471679574.1938681</v>
      </c>
      <c r="C4" s="13">
        <v>170995024.98704001</v>
      </c>
      <c r="D4" s="13">
        <v>32542644.101069998</v>
      </c>
      <c r="E4" s="13">
        <v>107319863.02371001</v>
      </c>
      <c r="F4" s="13">
        <v>23121281.459999997</v>
      </c>
    </row>
    <row r="5" spans="1:6" x14ac:dyDescent="0.2">
      <c r="A5" s="17" t="s">
        <v>42</v>
      </c>
      <c r="B5" s="15">
        <v>385610460.98922008</v>
      </c>
      <c r="C5" s="15">
        <v>124762618.17068002</v>
      </c>
      <c r="D5" s="15">
        <v>24020864.32198</v>
      </c>
      <c r="E5" s="15">
        <v>79105283.808050022</v>
      </c>
      <c r="F5" s="15">
        <v>22006266.98</v>
      </c>
    </row>
    <row r="6" spans="1:6" x14ac:dyDescent="0.2">
      <c r="A6" s="16" t="s">
        <v>43</v>
      </c>
      <c r="B6" s="13">
        <v>447815133.72365397</v>
      </c>
      <c r="C6" s="13">
        <v>105164323.13771202</v>
      </c>
      <c r="D6" s="13">
        <v>22274496.243325002</v>
      </c>
      <c r="E6" s="13">
        <v>68002221.555023</v>
      </c>
      <c r="F6" s="13">
        <v>19198493.519999996</v>
      </c>
    </row>
    <row r="7" spans="1:6" x14ac:dyDescent="0.2">
      <c r="A7" s="17" t="s">
        <v>44</v>
      </c>
      <c r="B7" s="15">
        <v>488978397.43145204</v>
      </c>
      <c r="C7" s="15">
        <v>92928813.58408998</v>
      </c>
      <c r="D7" s="15">
        <v>20536587.211025998</v>
      </c>
      <c r="E7" s="15">
        <v>73359456.218929023</v>
      </c>
      <c r="F7" s="15">
        <v>16435636.009999998</v>
      </c>
    </row>
    <row r="8" spans="1:6" x14ac:dyDescent="0.2">
      <c r="A8" s="16" t="s">
        <v>45</v>
      </c>
      <c r="B8" s="13">
        <v>492982177.41811794</v>
      </c>
      <c r="C8" s="13">
        <v>94738624.699565977</v>
      </c>
      <c r="D8" s="13">
        <v>22239989.181996003</v>
      </c>
      <c r="E8" s="13">
        <v>70890044.978562012</v>
      </c>
      <c r="F8" s="13">
        <v>16370981.75</v>
      </c>
    </row>
    <row r="9" spans="1:6" x14ac:dyDescent="0.2">
      <c r="A9" s="17" t="s">
        <v>46</v>
      </c>
      <c r="B9" s="15">
        <v>543123999.59490502</v>
      </c>
      <c r="C9" s="15">
        <v>103266071.98335901</v>
      </c>
      <c r="D9" s="15">
        <v>22542827.318279002</v>
      </c>
      <c r="E9" s="15">
        <v>74291894.866603002</v>
      </c>
      <c r="F9" s="15">
        <v>15426312.5</v>
      </c>
    </row>
    <row r="10" spans="1:6" x14ac:dyDescent="0.2">
      <c r="A10" s="16" t="s">
        <v>4</v>
      </c>
      <c r="B10" s="13">
        <v>516665159.35250694</v>
      </c>
      <c r="C10" s="13">
        <v>98954147.280767977</v>
      </c>
      <c r="D10" s="13">
        <v>19335008.238536995</v>
      </c>
      <c r="E10" s="13">
        <v>72390197.049033985</v>
      </c>
      <c r="F10" s="13">
        <v>14247182.748329001</v>
      </c>
    </row>
    <row r="11" spans="1:6" x14ac:dyDescent="0.2">
      <c r="A11" s="17" t="s">
        <v>5</v>
      </c>
      <c r="B11" s="15">
        <v>524629126.8891151</v>
      </c>
      <c r="C11" s="15">
        <v>83523086.440182015</v>
      </c>
      <c r="D11" s="15">
        <v>13817778.010709001</v>
      </c>
      <c r="E11" s="15">
        <v>69950720.167878971</v>
      </c>
      <c r="F11" s="15">
        <v>14050232.93506</v>
      </c>
    </row>
    <row r="12" spans="1:6" x14ac:dyDescent="0.2">
      <c r="A12" s="16" t="s">
        <v>6</v>
      </c>
      <c r="B12" s="13">
        <v>537066060.63883603</v>
      </c>
      <c r="C12" s="13">
        <v>82696909.400268018</v>
      </c>
      <c r="D12" s="13">
        <v>12251220.017854998</v>
      </c>
      <c r="E12" s="13">
        <v>71571691.189745024</v>
      </c>
      <c r="F12" s="13">
        <v>13365886.442405</v>
      </c>
    </row>
    <row r="13" spans="1:6" x14ac:dyDescent="0.2">
      <c r="A13" s="17" t="s">
        <v>7</v>
      </c>
      <c r="B13" s="15">
        <v>549106144.44313788</v>
      </c>
      <c r="C13" s="15">
        <v>89082607.236576989</v>
      </c>
      <c r="D13" s="15">
        <v>13614385.690001002</v>
      </c>
      <c r="E13" s="15">
        <v>78083897.028450012</v>
      </c>
      <c r="F13" s="15">
        <v>15704650.880643001</v>
      </c>
    </row>
    <row r="14" spans="1:6" x14ac:dyDescent="0.2">
      <c r="A14" s="16" t="s">
        <v>47</v>
      </c>
      <c r="B14" s="13">
        <v>555280100.92403626</v>
      </c>
      <c r="C14" s="13">
        <v>92420478.004058003</v>
      </c>
      <c r="D14" s="13">
        <v>15245666.123926999</v>
      </c>
      <c r="E14" s="13">
        <v>86426585.954394996</v>
      </c>
      <c r="F14" s="13">
        <v>14473219.6107</v>
      </c>
    </row>
    <row r="15" spans="1:6" x14ac:dyDescent="0.2">
      <c r="A15" s="17">
        <v>2020</v>
      </c>
      <c r="B15" s="15">
        <v>475493397.55010587</v>
      </c>
      <c r="C15" s="15">
        <v>78948435.94882603</v>
      </c>
      <c r="D15" s="15">
        <v>10030138.875868</v>
      </c>
      <c r="E15" s="15">
        <v>63534762.009003013</v>
      </c>
      <c r="F15" s="15">
        <v>13869423.057293</v>
      </c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A4:A1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M16"/>
  <sheetViews>
    <sheetView workbookViewId="0">
      <selection activeCell="I37" sqref="I37"/>
    </sheetView>
  </sheetViews>
  <sheetFormatPr defaultRowHeight="14.25" x14ac:dyDescent="0.2"/>
  <cols>
    <col min="1" max="13" width="14.77734375" customWidth="1"/>
  </cols>
  <sheetData>
    <row r="2" spans="1:13" ht="24.95" customHeight="1" x14ac:dyDescent="0.2">
      <c r="A2" s="84" t="s">
        <v>101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20.100000000000001" customHeight="1" x14ac:dyDescent="0.2">
      <c r="A3" s="40"/>
      <c r="B3" s="89" t="s">
        <v>25</v>
      </c>
      <c r="C3" s="89"/>
      <c r="D3" s="89" t="s">
        <v>10</v>
      </c>
      <c r="E3" s="89"/>
      <c r="F3" s="89" t="s">
        <v>11</v>
      </c>
      <c r="G3" s="89"/>
      <c r="H3" s="89" t="s">
        <v>12</v>
      </c>
      <c r="I3" s="89"/>
      <c r="J3" s="89" t="s">
        <v>13</v>
      </c>
      <c r="K3" s="89"/>
      <c r="L3" s="89" t="s">
        <v>14</v>
      </c>
      <c r="M3" s="89"/>
    </row>
    <row r="4" spans="1:13" ht="29.25" customHeight="1" x14ac:dyDescent="0.2">
      <c r="A4" s="24" t="s">
        <v>16</v>
      </c>
      <c r="B4" s="24" t="s">
        <v>28</v>
      </c>
      <c r="C4" s="24" t="s">
        <v>26</v>
      </c>
      <c r="D4" s="24" t="s">
        <v>28</v>
      </c>
      <c r="E4" s="24" t="s">
        <v>26</v>
      </c>
      <c r="F4" s="24" t="s">
        <v>28</v>
      </c>
      <c r="G4" s="24" t="s">
        <v>26</v>
      </c>
      <c r="H4" s="24" t="s">
        <v>28</v>
      </c>
      <c r="I4" s="24" t="s">
        <v>26</v>
      </c>
      <c r="J4" s="24" t="s">
        <v>28</v>
      </c>
      <c r="K4" s="24" t="s">
        <v>26</v>
      </c>
      <c r="L4" s="24" t="s">
        <v>28</v>
      </c>
      <c r="M4" s="24" t="s">
        <v>26</v>
      </c>
    </row>
    <row r="5" spans="1:13" ht="15" customHeight="1" x14ac:dyDescent="0.2">
      <c r="A5" s="16">
        <v>2009</v>
      </c>
      <c r="B5" s="13">
        <v>471679574.1938681</v>
      </c>
      <c r="C5" s="13">
        <v>1876558.7972580004</v>
      </c>
      <c r="D5" s="13">
        <v>170995024.98704001</v>
      </c>
      <c r="E5" s="13">
        <v>1509333.2348870002</v>
      </c>
      <c r="F5" s="13">
        <v>32542644.101069998</v>
      </c>
      <c r="G5" s="13">
        <v>1855110.4160050002</v>
      </c>
      <c r="H5" s="13">
        <v>107319863.02371001</v>
      </c>
      <c r="I5" s="13">
        <v>1876558.7972580004</v>
      </c>
      <c r="J5" s="13">
        <v>23121281.459999997</v>
      </c>
      <c r="K5" s="13">
        <v>1509333.2348870002</v>
      </c>
      <c r="L5" s="13">
        <v>805658387.76568818</v>
      </c>
      <c r="M5" s="13">
        <v>1876558.7972580004</v>
      </c>
    </row>
    <row r="6" spans="1:13" ht="15" customHeight="1" x14ac:dyDescent="0.2">
      <c r="A6" s="17">
        <v>2010</v>
      </c>
      <c r="B6" s="15">
        <v>385610460.98922008</v>
      </c>
      <c r="C6" s="15">
        <v>1750492.3213150001</v>
      </c>
      <c r="D6" s="15">
        <v>124762618.17068002</v>
      </c>
      <c r="E6" s="15">
        <v>1407548.113841</v>
      </c>
      <c r="F6" s="15">
        <v>24020864.32198</v>
      </c>
      <c r="G6" s="15">
        <v>1730098.6552920002</v>
      </c>
      <c r="H6" s="15">
        <v>79105283.808050022</v>
      </c>
      <c r="I6" s="15">
        <v>1750492.3213150001</v>
      </c>
      <c r="J6" s="15">
        <v>22006266.98</v>
      </c>
      <c r="K6" s="15">
        <v>1407548.113841</v>
      </c>
      <c r="L6" s="15">
        <v>635505494.26993012</v>
      </c>
      <c r="M6" s="15">
        <v>1750492.3213150001</v>
      </c>
    </row>
    <row r="7" spans="1:13" ht="15" customHeight="1" x14ac:dyDescent="0.2">
      <c r="A7" s="16">
        <v>2011</v>
      </c>
      <c r="B7" s="13">
        <v>447815133.72365397</v>
      </c>
      <c r="C7" s="13">
        <v>1802506.9681589999</v>
      </c>
      <c r="D7" s="13">
        <v>105164323.13771202</v>
      </c>
      <c r="E7" s="13">
        <v>1449580.5924859999</v>
      </c>
      <c r="F7" s="13">
        <v>22274496.243325002</v>
      </c>
      <c r="G7" s="13">
        <v>1780119.749138</v>
      </c>
      <c r="H7" s="13">
        <v>68002221.555023</v>
      </c>
      <c r="I7" s="13">
        <v>1802506.9681589999</v>
      </c>
      <c r="J7" s="13">
        <v>19198493.519999996</v>
      </c>
      <c r="K7" s="13">
        <v>1449580.5924859999</v>
      </c>
      <c r="L7" s="13">
        <v>662454668.17971396</v>
      </c>
      <c r="M7" s="13">
        <v>1802506.9681589999</v>
      </c>
    </row>
    <row r="8" spans="1:13" ht="15" customHeight="1" x14ac:dyDescent="0.2">
      <c r="A8" s="17">
        <v>2012</v>
      </c>
      <c r="B8" s="15">
        <v>488978397.43145204</v>
      </c>
      <c r="C8" s="15">
        <v>1869102.424534</v>
      </c>
      <c r="D8" s="15">
        <v>92928813.58408998</v>
      </c>
      <c r="E8" s="15">
        <v>1515129.511962</v>
      </c>
      <c r="F8" s="15">
        <v>20536587.211025998</v>
      </c>
      <c r="G8" s="15">
        <v>1847926.0692410001</v>
      </c>
      <c r="H8" s="15">
        <v>73359456.218929023</v>
      </c>
      <c r="I8" s="15">
        <v>1869102.424534</v>
      </c>
      <c r="J8" s="15">
        <v>16435636.009999998</v>
      </c>
      <c r="K8" s="15">
        <v>1515129.511962</v>
      </c>
      <c r="L8" s="15">
        <v>692238890.45549703</v>
      </c>
      <c r="M8" s="15">
        <v>1869102.424534</v>
      </c>
    </row>
    <row r="9" spans="1:13" ht="15" customHeight="1" x14ac:dyDescent="0.2">
      <c r="A9" s="16">
        <v>2013</v>
      </c>
      <c r="B9" s="13">
        <v>492982177.41811794</v>
      </c>
      <c r="C9" s="13">
        <v>1873192.0111050003</v>
      </c>
      <c r="D9" s="13">
        <v>94738624.699565977</v>
      </c>
      <c r="E9" s="13">
        <v>1548048.8606070003</v>
      </c>
      <c r="F9" s="13">
        <v>22239989.181996003</v>
      </c>
      <c r="G9" s="13">
        <v>1851892.9952470004</v>
      </c>
      <c r="H9" s="13">
        <v>70890044.978562012</v>
      </c>
      <c r="I9" s="13">
        <v>1873192.0111050003</v>
      </c>
      <c r="J9" s="13">
        <v>16370981.75</v>
      </c>
      <c r="K9" s="13">
        <v>1548048.8606070003</v>
      </c>
      <c r="L9" s="13">
        <v>697221818.02824187</v>
      </c>
      <c r="M9" s="13">
        <v>1873192.0111050003</v>
      </c>
    </row>
    <row r="10" spans="1:13" ht="15" customHeight="1" x14ac:dyDescent="0.2">
      <c r="A10" s="17">
        <v>2014</v>
      </c>
      <c r="B10" s="15">
        <v>543123999.59490502</v>
      </c>
      <c r="C10" s="15">
        <v>1856550.0921099999</v>
      </c>
      <c r="D10" s="15">
        <v>103266071.98335901</v>
      </c>
      <c r="E10" s="15">
        <v>1551133.361581</v>
      </c>
      <c r="F10" s="15">
        <v>22542827.318279002</v>
      </c>
      <c r="G10" s="15">
        <v>1833277.5490339999</v>
      </c>
      <c r="H10" s="15">
        <v>74291894.866603002</v>
      </c>
      <c r="I10" s="15">
        <v>1856550.0921099999</v>
      </c>
      <c r="J10" s="15">
        <v>15426312.5</v>
      </c>
      <c r="K10" s="15">
        <v>1551133.361581</v>
      </c>
      <c r="L10" s="15">
        <v>758651106.26314604</v>
      </c>
      <c r="M10" s="15">
        <v>1856550.0921099999</v>
      </c>
    </row>
    <row r="11" spans="1:13" ht="15" customHeight="1" x14ac:dyDescent="0.2">
      <c r="A11" s="16">
        <v>2015</v>
      </c>
      <c r="B11" s="13">
        <v>516665159.35250694</v>
      </c>
      <c r="C11" s="13">
        <v>1813252.0797320001</v>
      </c>
      <c r="D11" s="13">
        <v>98954147.280767977</v>
      </c>
      <c r="E11" s="13">
        <v>1523273.3833430002</v>
      </c>
      <c r="F11" s="13">
        <v>19335008.238536995</v>
      </c>
      <c r="G11" s="13">
        <v>1796117.1712610002</v>
      </c>
      <c r="H11" s="13">
        <v>72390197.049033985</v>
      </c>
      <c r="I11" s="13">
        <v>1813252.0797320001</v>
      </c>
      <c r="J11" s="13">
        <v>14247182.748329001</v>
      </c>
      <c r="K11" s="13">
        <v>1523273.3833430002</v>
      </c>
      <c r="L11" s="13">
        <v>721591694.66917491</v>
      </c>
      <c r="M11" s="13">
        <v>1813252.0797320001</v>
      </c>
    </row>
    <row r="12" spans="1:13" ht="15" customHeight="1" x14ac:dyDescent="0.2">
      <c r="A12" s="17">
        <v>2016</v>
      </c>
      <c r="B12" s="15">
        <v>524629126.8891151</v>
      </c>
      <c r="C12" s="15">
        <v>1793351.7481889999</v>
      </c>
      <c r="D12" s="15">
        <v>83523086.440182015</v>
      </c>
      <c r="E12" s="15">
        <v>1515587.5670660001</v>
      </c>
      <c r="F12" s="15">
        <v>13817778.010709001</v>
      </c>
      <c r="G12" s="15">
        <v>1780666.700343</v>
      </c>
      <c r="H12" s="15">
        <v>69950720.167878971</v>
      </c>
      <c r="I12" s="15">
        <v>1793351.7481889999</v>
      </c>
      <c r="J12" s="15">
        <v>14050232.93506</v>
      </c>
      <c r="K12" s="15">
        <v>1515587.5670660001</v>
      </c>
      <c r="L12" s="15">
        <v>705970944.44294512</v>
      </c>
      <c r="M12" s="15">
        <v>1793351.7481889999</v>
      </c>
    </row>
    <row r="13" spans="1:13" ht="15" customHeight="1" x14ac:dyDescent="0.2">
      <c r="A13" s="16">
        <v>2017</v>
      </c>
      <c r="B13" s="13">
        <v>537066060.63883603</v>
      </c>
      <c r="C13" s="13">
        <v>1870896.6605520002</v>
      </c>
      <c r="D13" s="13">
        <v>82696909.400268018</v>
      </c>
      <c r="E13" s="13">
        <v>1574172.663623</v>
      </c>
      <c r="F13" s="13">
        <v>12251220.017854998</v>
      </c>
      <c r="G13" s="13">
        <v>1858920.556788</v>
      </c>
      <c r="H13" s="13">
        <v>71571691.189745024</v>
      </c>
      <c r="I13" s="13">
        <v>1870896.6605520002</v>
      </c>
      <c r="J13" s="13">
        <v>13365886.442405</v>
      </c>
      <c r="K13" s="13">
        <v>1574172.663623</v>
      </c>
      <c r="L13" s="13">
        <v>716951767.68910909</v>
      </c>
      <c r="M13" s="13">
        <v>1870896.6605520002</v>
      </c>
    </row>
    <row r="14" spans="1:13" ht="15" customHeight="1" x14ac:dyDescent="0.2">
      <c r="A14" s="17">
        <v>2018</v>
      </c>
      <c r="B14" s="15">
        <v>549106144.44313788</v>
      </c>
      <c r="C14" s="15">
        <v>1932478.5225909995</v>
      </c>
      <c r="D14" s="15">
        <v>89082607.236576989</v>
      </c>
      <c r="E14" s="15">
        <v>1622683.1539829995</v>
      </c>
      <c r="F14" s="15">
        <v>13614385.690001002</v>
      </c>
      <c r="G14" s="15">
        <v>1920677.3464319995</v>
      </c>
      <c r="H14" s="15">
        <v>78083897.028450012</v>
      </c>
      <c r="I14" s="15">
        <v>1932478.5225909995</v>
      </c>
      <c r="J14" s="15">
        <v>15704650.880643001</v>
      </c>
      <c r="K14" s="15">
        <v>1622683.1539829995</v>
      </c>
      <c r="L14" s="15">
        <v>745591685.27880895</v>
      </c>
      <c r="M14" s="15">
        <v>1932478.5225909995</v>
      </c>
    </row>
    <row r="15" spans="1:13" ht="15" customHeight="1" x14ac:dyDescent="0.2">
      <c r="A15" s="16">
        <v>2019</v>
      </c>
      <c r="B15" s="13">
        <v>555280100.92403626</v>
      </c>
      <c r="C15" s="13">
        <v>2011291.8492639998</v>
      </c>
      <c r="D15" s="13">
        <v>92420478.004058003</v>
      </c>
      <c r="E15" s="13">
        <v>1711456.9057769999</v>
      </c>
      <c r="F15" s="13">
        <v>15245666.123926999</v>
      </c>
      <c r="G15" s="13">
        <v>2000646.6589199998</v>
      </c>
      <c r="H15" s="13">
        <v>86426585.954394996</v>
      </c>
      <c r="I15" s="13">
        <v>2011291.8492639998</v>
      </c>
      <c r="J15" s="13">
        <v>14473219.6107</v>
      </c>
      <c r="K15" s="13">
        <v>1711456.9057769999</v>
      </c>
      <c r="L15" s="13">
        <v>763846050.61711633</v>
      </c>
      <c r="M15" s="13">
        <v>2011291.8492639998</v>
      </c>
    </row>
    <row r="16" spans="1:13" ht="15" customHeight="1" x14ac:dyDescent="0.2">
      <c r="A16" s="17">
        <v>2020</v>
      </c>
      <c r="B16" s="15">
        <v>475493397.55010587</v>
      </c>
      <c r="C16" s="15">
        <v>2110890.0521729998</v>
      </c>
      <c r="D16" s="15">
        <v>78948435.94882603</v>
      </c>
      <c r="E16" s="15">
        <v>1840090.6023220003</v>
      </c>
      <c r="F16" s="15">
        <v>10030138.875868</v>
      </c>
      <c r="G16" s="15">
        <v>2102114.615007</v>
      </c>
      <c r="H16" s="15">
        <v>63534762.009003013</v>
      </c>
      <c r="I16" s="15">
        <v>2110890.0521729998</v>
      </c>
      <c r="J16" s="15">
        <v>13869423.057293</v>
      </c>
      <c r="K16" s="15">
        <v>1840090.6023220003</v>
      </c>
      <c r="L16" s="15">
        <v>641876157.44109595</v>
      </c>
      <c r="M16" s="15">
        <v>2110890.0521729998</v>
      </c>
    </row>
  </sheetData>
  <mergeCells count="7">
    <mergeCell ref="A2:M2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315E9BF8-ACA3-469D-BC0C-828CE6584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1D3156-B0EF-432E-9D01-5459B614548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8ce1c85-a318-42ec-bc41-99a813f997e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2A0189-4877-4AFC-9E2F-4504EB049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A71CB1-9E30-4552-A4C1-18166973D5E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Background</vt:lpstr>
      <vt:lpstr>Table1</vt:lpstr>
      <vt:lpstr>Figure1</vt:lpstr>
      <vt:lpstr>Figure3</vt:lpstr>
      <vt:lpstr>Figure4</vt:lpstr>
      <vt:lpstr>Table2</vt:lpstr>
      <vt:lpstr>Figure5</vt:lpstr>
      <vt:lpstr>Figure6</vt:lpstr>
      <vt:lpstr>Figure7</vt:lpstr>
      <vt:lpstr>Figure8</vt:lpstr>
      <vt:lpstr>Figure13</vt:lpstr>
      <vt:lpstr>Figure13a</vt:lpstr>
      <vt:lpstr>Figure20</vt:lpstr>
      <vt:lpstr>Figure21</vt:lpstr>
      <vt:lpstr>Table8</vt:lpstr>
      <vt:lpstr>Figure22</vt:lpstr>
      <vt:lpstr>Table9_10</vt:lpstr>
      <vt:lpstr>Figure23</vt:lpstr>
      <vt:lpstr>Figure24</vt:lpstr>
      <vt:lpstr>Figure25</vt:lpstr>
      <vt:lpstr>Figure26</vt:lpstr>
      <vt:lpstr>Figure27</vt:lpstr>
      <vt:lpstr>Table14</vt:lpstr>
      <vt:lpstr>Table15</vt:lpstr>
      <vt:lpstr>Table16</vt:lpstr>
      <vt:lpstr>Table17</vt:lpstr>
      <vt:lpstr>Table18</vt:lpstr>
      <vt:lpstr>Figure28</vt:lpstr>
      <vt:lpstr>Table19</vt:lpstr>
      <vt:lpstr>Figure29_30</vt:lpstr>
      <vt:lpstr>Table20_21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keywords>Public</cp:keywords>
  <cp:lastModifiedBy>McGuinness, Lucia</cp:lastModifiedBy>
  <dcterms:created xsi:type="dcterms:W3CDTF">2020-01-08T17:17:05Z</dcterms:created>
  <dcterms:modified xsi:type="dcterms:W3CDTF">2021-12-01T09:56:06Z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c45ec8f9-f552-4d51-8639-0e8e53a79cf1</vt:lpwstr>
  </property>
  <property fmtid="{D5CDD505-2E9C-101B-9397-08002B2CF9AE}" pid="3" name="bjSaver">
    <vt:lpwstr>Lf3nRhR8rpU3DYe9p1UvkLcJ/bXBPqjG</vt:lpwstr>
  </property>
  <property fmtid="{D5CDD505-2E9C-101B-9397-08002B2CF9AE}" pid="4" name="_AdHocReviewCycleID">
    <vt:i4>1934575255</vt:i4>
  </property>
  <property fmtid="{D5CDD505-2E9C-101B-9397-08002B2CF9AE}" pid="5" name="_NewReviewCycle">
    <vt:lpwstr/>
  </property>
  <property fmtid="{D5CDD505-2E9C-101B-9397-08002B2CF9AE}" pid="6" name="_EmailSubject">
    <vt:lpwstr>2021 NCID Private Motor Report 3 - 16th November 2021</vt:lpwstr>
  </property>
  <property fmtid="{D5CDD505-2E9C-101B-9397-08002B2CF9AE}" pid="7" name="_AuthorEmail">
    <vt:lpwstr>allan.steel@centralbank.ie</vt:lpwstr>
  </property>
  <property fmtid="{D5CDD505-2E9C-101B-9397-08002B2CF9AE}" pid="8" name="_AuthorEmailDisplayName">
    <vt:lpwstr>Steel, Allan</vt:lpwstr>
  </property>
  <property fmtid="{D5CDD505-2E9C-101B-9397-08002B2CF9AE}" pid="9" name="ContentTypeId">
    <vt:lpwstr>0x01010024F991ABBFFA054EA465E12AB89C9489</vt:lpwstr>
  </property>
  <property fmtid="{D5CDD505-2E9C-101B-9397-08002B2CF9AE}" pid="10" name="bjClsUserRVM">
    <vt:lpwstr>[]</vt:lpwstr>
  </property>
  <property fmtid="{D5CDD505-2E9C-101B-9397-08002B2CF9AE}" pid="11" name="_PreviousAdHocReviewCycleID">
    <vt:i4>-289279359</vt:i4>
  </property>
  <property fmtid="{D5CDD505-2E9C-101B-9397-08002B2CF9AE}" pid="12" name="_ReviewingToolsShownOnce">
    <vt:lpwstr/>
  </property>
  <property fmtid="{D5CDD505-2E9C-101B-9397-08002B2CF9AE}" pid="13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4" name="bjDocumentLabelXML-0">
    <vt:lpwstr>ames.com/2008/01/sie/internal/label"&gt;&lt;element uid="33ed6465-8d2f-4fab-bbbc-787e2c148707" value="" /&gt;&lt;/sisl&gt;</vt:lpwstr>
  </property>
  <property fmtid="{D5CDD505-2E9C-101B-9397-08002B2CF9AE}" pid="15" name="bjDocumentSecurityLabel">
    <vt:lpwstr>Public</vt:lpwstr>
  </property>
  <property fmtid="{D5CDD505-2E9C-101B-9397-08002B2CF9AE}" pid="16" name="bjLeftHeaderLabel-first">
    <vt:lpwstr>&amp;"Times New Roman,Regular"&amp;12&amp;K000000Central Bank of Ireland - PUBLIC</vt:lpwstr>
  </property>
  <property fmtid="{D5CDD505-2E9C-101B-9397-08002B2CF9AE}" pid="17" name="bjLeftHeaderLabel-even">
    <vt:lpwstr>&amp;"Times New Roman,Regular"&amp;12&amp;K000000Central Bank of Ireland - PUBLIC</vt:lpwstr>
  </property>
  <property fmtid="{D5CDD505-2E9C-101B-9397-08002B2CF9AE}" pid="18" name="bjLeftHeaderLabel">
    <vt:lpwstr>&amp;"Times New Roman,Regular"&amp;12&amp;K000000Central Bank of Ireland - PUBLIC</vt:lpwstr>
  </property>
</Properties>
</file>