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biteams/sites/NCID/Shared Documents/ELPL/EPL6 - 2024/"/>
    </mc:Choice>
  </mc:AlternateContent>
  <xr:revisionPtr revIDLastSave="0" documentId="13_ncr:1_{2DAF0D4F-D64E-488A-A972-7E2EFDE146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m_Figure_1_4_Table_1_2" sheetId="2" r:id="rId1"/>
    <sheet name="Prem_Table_3" sheetId="15" r:id="rId2"/>
    <sheet name="Prem_Table_4" sheetId="20" r:id="rId3"/>
    <sheet name="Prem_Table_5" sheetId="17" r:id="rId4"/>
    <sheet name="Prem_Table_40" sheetId="18" r:id="rId5"/>
    <sheet name="Claims_Table_6_7_8_Figure_5_6" sheetId="19" r:id="rId6"/>
    <sheet name="Claims_Figure_7" sheetId="30" r:id="rId7"/>
    <sheet name="Inc_Figure_8_Table_10_11" sheetId="46" r:id="rId8"/>
    <sheet name="Inc_Figure_9" sheetId="22" r:id="rId9"/>
    <sheet name="Inc_Figure_11" sheetId="47" r:id="rId10"/>
    <sheet name="Inc_Figure_12" sheetId="48" r:id="rId11"/>
    <sheet name="Inc_Figure_17" sheetId="45" r:id="rId12"/>
    <sheet name="Inc_Figure_18" sheetId="41" r:id="rId13"/>
    <sheet name="Inc_Figure_19" sheetId="42" r:id="rId14"/>
    <sheet name="Sett_Table_19" sheetId="31" r:id="rId15"/>
    <sheet name="Sett_Table_20" sheetId="32" r:id="rId16"/>
    <sheet name="Sett_Table_21" sheetId="4" r:id="rId17"/>
    <sheet name="Misc_1" sheetId="33" r:id="rId18"/>
    <sheet name="Sett_Table_22" sheetId="25" r:id="rId19"/>
    <sheet name="Sett_Figure_20" sheetId="35" r:id="rId20"/>
    <sheet name="Misc_2" sheetId="6" r:id="rId21"/>
    <sheet name="Sett_Figure_21" sheetId="36" r:id="rId22"/>
    <sheet name="Sett_Figure_22" sheetId="9" r:id="rId23"/>
    <sheet name="Misc_3" sheetId="50" r:id="rId24"/>
    <sheet name="Sett_Table_23" sheetId="11" r:id="rId25"/>
    <sheet name="Sett_Table_24" sheetId="37" r:id="rId26"/>
    <sheet name="Sett_Table_25" sheetId="12" r:id="rId27"/>
    <sheet name="Guidelines_Figure_24" sheetId="38" r:id="rId28"/>
    <sheet name="Guidelines_Table_29" sheetId="40" r:id="rId29"/>
    <sheet name="Claim_Dev_Figure_25_26_27" sheetId="26" r:id="rId30"/>
    <sheet name="Claim_Dev_Table_31_36" sheetId="28" r:id="rId3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2" l="1"/>
  <c r="G16" i="22"/>
  <c r="G11" i="22"/>
  <c r="M38" i="46" l="1"/>
  <c r="R38" i="46" l="1"/>
  <c r="Q38" i="46"/>
  <c r="P38" i="46"/>
  <c r="O38" i="46"/>
  <c r="N38" i="46"/>
  <c r="L38" i="46"/>
  <c r="K38" i="46"/>
  <c r="J38" i="46"/>
  <c r="I38" i="46"/>
  <c r="H38" i="46"/>
  <c r="G38" i="46"/>
  <c r="F38" i="46"/>
  <c r="E38" i="46"/>
  <c r="D38" i="46"/>
  <c r="H40" i="46" l="1"/>
  <c r="G14" i="22" l="1"/>
  <c r="G13" i="22"/>
  <c r="G10" i="22"/>
  <c r="G8" i="22"/>
  <c r="G7" i="22"/>
  <c r="G6" i="22"/>
  <c r="R39" i="46"/>
  <c r="Q39" i="46"/>
  <c r="D52" i="46" l="1"/>
  <c r="D51" i="46"/>
  <c r="D50" i="46"/>
  <c r="I41" i="46" l="1"/>
  <c r="I40" i="46"/>
  <c r="D41" i="46"/>
  <c r="D40" i="46"/>
  <c r="E40" i="46"/>
  <c r="D37" i="46"/>
  <c r="D34" i="46"/>
  <c r="E34" i="46"/>
  <c r="F35" i="46"/>
  <c r="F34" i="46"/>
  <c r="G35" i="46"/>
  <c r="G34" i="46"/>
  <c r="D33" i="46"/>
  <c r="D43" i="46" l="1"/>
  <c r="D44" i="46"/>
  <c r="R40" i="46"/>
  <c r="E52" i="46"/>
  <c r="F52" i="46"/>
  <c r="G52" i="46"/>
  <c r="H52" i="46"/>
  <c r="I52" i="46"/>
  <c r="J52" i="46"/>
  <c r="K52" i="46"/>
  <c r="L52" i="46"/>
  <c r="M52" i="46"/>
  <c r="N52" i="46"/>
  <c r="O52" i="46"/>
  <c r="P52" i="46"/>
  <c r="Q52" i="46"/>
  <c r="R52" i="46"/>
  <c r="E51" i="46"/>
  <c r="F51" i="46"/>
  <c r="G51" i="46"/>
  <c r="H51" i="46"/>
  <c r="I51" i="46"/>
  <c r="J51" i="46"/>
  <c r="K51" i="46"/>
  <c r="L51" i="46"/>
  <c r="M51" i="46"/>
  <c r="N51" i="46"/>
  <c r="O51" i="46"/>
  <c r="P51" i="46"/>
  <c r="Q51" i="46"/>
  <c r="R51" i="46"/>
  <c r="E50" i="46"/>
  <c r="F50" i="46"/>
  <c r="G50" i="46"/>
  <c r="H50" i="46"/>
  <c r="I50" i="46"/>
  <c r="J50" i="46"/>
  <c r="K50" i="46"/>
  <c r="L50" i="46"/>
  <c r="M50" i="46"/>
  <c r="N50" i="46"/>
  <c r="O50" i="46"/>
  <c r="P50" i="46"/>
  <c r="Q50" i="46"/>
  <c r="R50" i="46"/>
  <c r="D49" i="46"/>
  <c r="D53" i="46" s="1"/>
  <c r="E49" i="46"/>
  <c r="F49" i="46"/>
  <c r="G49" i="46"/>
  <c r="H49" i="46"/>
  <c r="I49" i="46"/>
  <c r="J49" i="46"/>
  <c r="K49" i="46"/>
  <c r="L49" i="46"/>
  <c r="M49" i="46"/>
  <c r="N49" i="46"/>
  <c r="O49" i="46"/>
  <c r="P49" i="46"/>
  <c r="Q49" i="46"/>
  <c r="R49" i="46"/>
  <c r="R34" i="46"/>
  <c r="E37" i="46" l="1"/>
  <c r="R41" i="46"/>
  <c r="Q41" i="46"/>
  <c r="P41" i="46"/>
  <c r="O41" i="46"/>
  <c r="N41" i="46"/>
  <c r="M41" i="46"/>
  <c r="L41" i="46"/>
  <c r="K41" i="46"/>
  <c r="J41" i="46"/>
  <c r="G41" i="46"/>
  <c r="F41" i="46"/>
  <c r="E41" i="46"/>
  <c r="R37" i="46" l="1"/>
  <c r="R35" i="46"/>
  <c r="R33" i="46"/>
  <c r="E33" i="46"/>
  <c r="E44" i="46" s="1"/>
  <c r="F40" i="46"/>
  <c r="F37" i="46"/>
  <c r="F33" i="46"/>
  <c r="G40" i="46"/>
  <c r="G37" i="46"/>
  <c r="G33" i="46"/>
  <c r="H37" i="46"/>
  <c r="H35" i="46"/>
  <c r="H34" i="46"/>
  <c r="H33" i="46"/>
  <c r="H44" i="46" s="1"/>
  <c r="I37" i="46"/>
  <c r="I35" i="46"/>
  <c r="I34" i="46"/>
  <c r="I33" i="46"/>
  <c r="J40" i="46"/>
  <c r="J37" i="46"/>
  <c r="J35" i="46"/>
  <c r="J34" i="46"/>
  <c r="J33" i="46"/>
  <c r="K40" i="46"/>
  <c r="K37" i="46"/>
  <c r="K35" i="46"/>
  <c r="K34" i="46"/>
  <c r="K33" i="46"/>
  <c r="L40" i="46"/>
  <c r="L37" i="46"/>
  <c r="L35" i="46"/>
  <c r="L34" i="46"/>
  <c r="L33" i="46"/>
  <c r="M40" i="46"/>
  <c r="M37" i="46"/>
  <c r="M35" i="46"/>
  <c r="M34" i="46"/>
  <c r="M33" i="46"/>
  <c r="M43" i="46" s="1"/>
  <c r="N40" i="46"/>
  <c r="N37" i="46"/>
  <c r="N35" i="46"/>
  <c r="N34" i="46"/>
  <c r="N33" i="46"/>
  <c r="O40" i="46"/>
  <c r="O37" i="46"/>
  <c r="O35" i="46"/>
  <c r="O34" i="46"/>
  <c r="O33" i="46"/>
  <c r="P40" i="46"/>
  <c r="P37" i="46"/>
  <c r="P35" i="46"/>
  <c r="P34" i="46"/>
  <c r="P33" i="46"/>
  <c r="Q40" i="46"/>
  <c r="Q37" i="46"/>
  <c r="Q35" i="46"/>
  <c r="Q34" i="46"/>
  <c r="Q33" i="46"/>
  <c r="R43" i="46" l="1"/>
  <c r="R44" i="46"/>
  <c r="I43" i="46"/>
  <c r="G43" i="46"/>
  <c r="L43" i="46"/>
  <c r="F43" i="46"/>
  <c r="Q43" i="46"/>
  <c r="P43" i="46"/>
  <c r="J43" i="46"/>
  <c r="K43" i="46"/>
  <c r="O43" i="46"/>
  <c r="N43" i="46"/>
  <c r="E43" i="46"/>
  <c r="G44" i="46"/>
  <c r="L44" i="46"/>
  <c r="O44" i="46"/>
  <c r="N44" i="46"/>
  <c r="Q44" i="46"/>
  <c r="I44" i="46"/>
  <c r="J44" i="46"/>
  <c r="P44" i="46"/>
  <c r="M44" i="46"/>
  <c r="K44" i="46"/>
  <c r="F44" i="46"/>
  <c r="F53" i="46"/>
  <c r="N53" i="46"/>
  <c r="I53" i="46"/>
  <c r="L53" i="46"/>
  <c r="P53" i="46"/>
  <c r="H53" i="46"/>
  <c r="J53" i="46"/>
  <c r="G53" i="46"/>
  <c r="O53" i="46"/>
  <c r="E53" i="46"/>
  <c r="M53" i="46"/>
  <c r="K53" i="46"/>
  <c r="Q53" i="46"/>
  <c r="R53" i="46"/>
  <c r="G25" i="22" l="1"/>
  <c r="G24" i="22"/>
  <c r="G23" i="22"/>
  <c r="G22" i="22"/>
  <c r="G27" i="22" l="1"/>
</calcChain>
</file>

<file path=xl/sharedStrings.xml><?xml version="1.0" encoding="utf-8"?>
<sst xmlns="http://schemas.openxmlformats.org/spreadsheetml/2006/main" count="1168" uniqueCount="325">
  <si>
    <t>Package</t>
  </si>
  <si>
    <t>Standalone</t>
  </si>
  <si>
    <t>Year</t>
  </si>
  <si>
    <t>Commercial Property</t>
  </si>
  <si>
    <t>Employer Liability</t>
  </si>
  <si>
    <t>Public Liability</t>
  </si>
  <si>
    <t>PolicyType</t>
  </si>
  <si>
    <t>Bodily Injury</t>
  </si>
  <si>
    <t>Damage</t>
  </si>
  <si>
    <t>Direct</t>
  </si>
  <si>
    <t>Litigated</t>
  </si>
  <si>
    <t>Litigated before Court Award</t>
  </si>
  <si>
    <t>Litigated with Court Award</t>
  </si>
  <si>
    <t>Number</t>
  </si>
  <si>
    <t>Earned Policy Count</t>
  </si>
  <si>
    <t>Gross Earned Premium</t>
  </si>
  <si>
    <t>Total Policy Band</t>
  </si>
  <si>
    <t>Accommodation and Food Service Activities</t>
  </si>
  <si>
    <t>I</t>
  </si>
  <si>
    <t>Administrative and Support Service Activities</t>
  </si>
  <si>
    <t>N</t>
  </si>
  <si>
    <t>Arts Entertainment and Recreation</t>
  </si>
  <si>
    <t>R</t>
  </si>
  <si>
    <t>Construction</t>
  </si>
  <si>
    <t>F</t>
  </si>
  <si>
    <t>Financial and Insurance Activities</t>
  </si>
  <si>
    <t>K</t>
  </si>
  <si>
    <t>Manufacturing</t>
  </si>
  <si>
    <t>C</t>
  </si>
  <si>
    <t>Other Service Activities</t>
  </si>
  <si>
    <t>S</t>
  </si>
  <si>
    <t>Real Estate Activities</t>
  </si>
  <si>
    <t>L</t>
  </si>
  <si>
    <t>Transportation and Storage</t>
  </si>
  <si>
    <t>H</t>
  </si>
  <si>
    <t>G</t>
  </si>
  <si>
    <t>Ultimate Numbers</t>
  </si>
  <si>
    <t>Ultimate Costs</t>
  </si>
  <si>
    <t>Employers' Liability</t>
  </si>
  <si>
    <t>€1-€1,000</t>
  </si>
  <si>
    <t>€1,001-€2,000</t>
  </si>
  <si>
    <t>€2,001-€5,000</t>
  </si>
  <si>
    <t>€5,001-€10,000</t>
  </si>
  <si>
    <t>€10,001-€25,000</t>
  </si>
  <si>
    <t>&gt;€25,001</t>
  </si>
  <si>
    <t>€1-€2,000</t>
  </si>
  <si>
    <t>€25,001-€50,000</t>
  </si>
  <si>
    <t>&gt;€50,000</t>
  </si>
  <si>
    <t>Package Indicator</t>
  </si>
  <si>
    <t>Sector</t>
  </si>
  <si>
    <t>Measure</t>
  </si>
  <si>
    <t>Policy Claim Type</t>
  </si>
  <si>
    <t>Settlement Channel</t>
  </si>
  <si>
    <t xml:space="preserve">Compensation General Damages </t>
  </si>
  <si>
    <t xml:space="preserve">Compensation Special Damages </t>
  </si>
  <si>
    <t>Legal Own Costs</t>
  </si>
  <si>
    <t>Legal Third Party Costs</t>
  </si>
  <si>
    <t>Other Costs</t>
  </si>
  <si>
    <t>Total Costs</t>
  </si>
  <si>
    <t>ExpMeasureID</t>
  </si>
  <si>
    <t>Value</t>
  </si>
  <si>
    <t>CoverType</t>
  </si>
  <si>
    <t>ExpMeasure</t>
  </si>
  <si>
    <t>Income</t>
  </si>
  <si>
    <t>GrossWrittenPremium</t>
  </si>
  <si>
    <t>NetWrittenPremium</t>
  </si>
  <si>
    <t>NetEarnedPremium</t>
  </si>
  <si>
    <t>Investment Income</t>
  </si>
  <si>
    <t>Reinsurance Commission &amp; Profit Participations</t>
  </si>
  <si>
    <t>AllOtherIncome</t>
  </si>
  <si>
    <t>Total Other Income</t>
  </si>
  <si>
    <t>Total Income</t>
  </si>
  <si>
    <t>Expenditure</t>
  </si>
  <si>
    <t>Gross Claims Incurred</t>
  </si>
  <si>
    <t>Net Claims Incurred</t>
  </si>
  <si>
    <t>Gross Claims Paid</t>
  </si>
  <si>
    <t>Net Claims Paid</t>
  </si>
  <si>
    <t>Commission Payable</t>
  </si>
  <si>
    <t>Management Expenses</t>
  </si>
  <si>
    <t>Claims Management Expenses</t>
  </si>
  <si>
    <t>Total Technical Account - Expenses</t>
  </si>
  <si>
    <t>Interest Payable and Tax</t>
  </si>
  <si>
    <t>All Other Expenses (inc Investment Management Expenses)</t>
  </si>
  <si>
    <t>Total Other Expenditure</t>
  </si>
  <si>
    <t>Category</t>
  </si>
  <si>
    <t>Calculation</t>
  </si>
  <si>
    <t>Investment income</t>
  </si>
  <si>
    <t>Other earnings</t>
  </si>
  <si>
    <t>Expenses</t>
  </si>
  <si>
    <t>Gross UW expenses</t>
  </si>
  <si>
    <t>Reinsurance impact</t>
  </si>
  <si>
    <t>Other expenses</t>
  </si>
  <si>
    <t xml:space="preserve">Interest &amp; Tax </t>
  </si>
  <si>
    <t>Profit</t>
  </si>
  <si>
    <t>Income - Expenses</t>
  </si>
  <si>
    <t>ID15</t>
  </si>
  <si>
    <t>Total</t>
  </si>
  <si>
    <t>Total - Gross UW expenses</t>
  </si>
  <si>
    <t>Sum of above</t>
  </si>
  <si>
    <t>ID10+ID14+ID15+ID16</t>
  </si>
  <si>
    <t>ID19</t>
  </si>
  <si>
    <t>ID18</t>
  </si>
  <si>
    <t>ID10</t>
  </si>
  <si>
    <t>ID16</t>
  </si>
  <si>
    <t>ID14</t>
  </si>
  <si>
    <t>Earned Subclass Count</t>
  </si>
  <si>
    <t>J</t>
  </si>
  <si>
    <t>Information and Communication</t>
  </si>
  <si>
    <t>€50,001-€100,000</t>
  </si>
  <si>
    <t>&gt;€100,000</t>
  </si>
  <si>
    <t>71% Coverage</t>
  </si>
  <si>
    <t>Accident Year</t>
  </si>
  <si>
    <t>Ultimate Costs as at 2019 (€)</t>
  </si>
  <si>
    <t>Ultimate Costs as at 2020 (€)</t>
  </si>
  <si>
    <r>
      <t>Gross Earned Premium (€</t>
    </r>
    <r>
      <rPr>
        <b/>
        <sz val="9.9"/>
        <color rgb="FF09506C"/>
        <rFont val="Lato"/>
        <family val="2"/>
      </rPr>
      <t>)</t>
    </r>
  </si>
  <si>
    <t>Ultimate Costs (€)</t>
  </si>
  <si>
    <t>All Policies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</si>
  <si>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</si>
  <si>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</si>
  <si>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</si>
  <si>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</si>
  <si>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</si>
  <si>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</si>
  <si>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</si>
  <si>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</si>
  <si>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</si>
  <si>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</si>
  <si>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</si>
  <si>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Development Year</t>
  </si>
  <si>
    <t>Policy Type</t>
  </si>
  <si>
    <t>Cost Type</t>
  </si>
  <si>
    <r>
      <t>Incurred Cost (</t>
    </r>
    <r>
      <rPr>
        <sz val="11"/>
        <color theme="2"/>
        <rFont val="Lato"/>
        <family val="2"/>
      </rPr>
      <t>€)</t>
    </r>
  </si>
  <si>
    <r>
      <t>Paid Cost (</t>
    </r>
    <r>
      <rPr>
        <sz val="11"/>
        <color theme="2"/>
        <rFont val="Lato"/>
        <family val="2"/>
      </rPr>
      <t>€)</t>
    </r>
  </si>
  <si>
    <t>Settled Year</t>
  </si>
  <si>
    <t>Number of Claimants Settled</t>
  </si>
  <si>
    <t>Sub costs</t>
  </si>
  <si>
    <t>Total Cost (€m)</t>
  </si>
  <si>
    <t>Number of Claimants Settled (000's)</t>
  </si>
  <si>
    <t>Legal Cost (€m)</t>
  </si>
  <si>
    <t>Other Cost (€m)</t>
  </si>
  <si>
    <t>Settled Claimant Numbers</t>
  </si>
  <si>
    <t>Settled Claim Costs</t>
  </si>
  <si>
    <t>Total Cost</t>
  </si>
  <si>
    <t>Compensation Cost</t>
  </si>
  <si>
    <t>Legal Cost</t>
  </si>
  <si>
    <t>Other Cost</t>
  </si>
  <si>
    <t>2015_H1</t>
  </si>
  <si>
    <t>2015_H2</t>
  </si>
  <si>
    <t>2016_H1</t>
  </si>
  <si>
    <t>2016_H2</t>
  </si>
  <si>
    <t>2017_H1</t>
  </si>
  <si>
    <t>2017_H2</t>
  </si>
  <si>
    <t>2018_H1</t>
  </si>
  <si>
    <t>2018_H2</t>
  </si>
  <si>
    <t>2019_H1</t>
  </si>
  <si>
    <t>2019_H2</t>
  </si>
  <si>
    <t>2020_H1</t>
  </si>
  <si>
    <t>2020_H2</t>
  </si>
  <si>
    <t>2021_H1</t>
  </si>
  <si>
    <t>2021_H2</t>
  </si>
  <si>
    <t>2022_H1</t>
  </si>
  <si>
    <t>2022_H2</t>
  </si>
  <si>
    <t>Number of Claimants</t>
  </si>
  <si>
    <t>Compensation Costs (€)</t>
  </si>
  <si>
    <t>Legal Costs (€)</t>
  </si>
  <si>
    <t>Other Costs (€)</t>
  </si>
  <si>
    <t>Total Costs (€)</t>
  </si>
  <si>
    <t>SettledYear</t>
  </si>
  <si>
    <t>Claims Settled under Personal Injuries Guidelines</t>
  </si>
  <si>
    <t>Claims assessed prior to the Personal Injuries Guidelines</t>
  </si>
  <si>
    <t>Total Cost (€)</t>
  </si>
  <si>
    <t>Channel</t>
  </si>
  <si>
    <t>Ultimate Costs as at 2021 (€)</t>
  </si>
  <si>
    <t>Ultimate Costs as at 2022 (€)</t>
  </si>
  <si>
    <t>Third Party Distribution</t>
  </si>
  <si>
    <t>* To ensure statisical confidentiality in the data some data points were combined or removed.</t>
  </si>
  <si>
    <t>Commission Payable - Third Party Distribution Sales Only</t>
  </si>
  <si>
    <t>Commission Payable - Third Party Distribution Other Services</t>
  </si>
  <si>
    <t>Gross Earned Premium - Third Party Distribution</t>
  </si>
  <si>
    <t>Claims &lt;€150k</t>
  </si>
  <si>
    <t>All Claims</t>
  </si>
  <si>
    <t>ID7</t>
  </si>
  <si>
    <t>M</t>
  </si>
  <si>
    <t>Q</t>
  </si>
  <si>
    <t>Wholesale and Retail Trade</t>
  </si>
  <si>
    <t>Professional Scientific and Technical Activities</t>
  </si>
  <si>
    <t>Human Health and Social Work Activities</t>
  </si>
  <si>
    <t>&lt;€5k</t>
  </si>
  <si>
    <t>€5k-€10k</t>
  </si>
  <si>
    <t>€10k-€25k</t>
  </si>
  <si>
    <t>&gt;€25k</t>
  </si>
  <si>
    <t>NACE (Level 1)</t>
  </si>
  <si>
    <t>Compendation Cost (€m)</t>
  </si>
  <si>
    <t>2023_H1</t>
  </si>
  <si>
    <t>2023_H2</t>
  </si>
  <si>
    <t>SettlementChannel</t>
  </si>
  <si>
    <t>&gt;€75,000</t>
  </si>
  <si>
    <t>€1 - €5,000</t>
  </si>
  <si>
    <t>€5,001 - €10,000</t>
  </si>
  <si>
    <t>€10,001 - €15,000</t>
  </si>
  <si>
    <t>€15,001 - €30,000</t>
  </si>
  <si>
    <t>€30,001 - €45,000</t>
  </si>
  <si>
    <t>€45,001 -€60,000</t>
  </si>
  <si>
    <t>€60,001 - €75,000</t>
  </si>
  <si>
    <t>Injuries Resolution Board</t>
  </si>
  <si>
    <t>Direct before Injuries Resolution Board</t>
  </si>
  <si>
    <t>Direct after Injuries Resolution Board</t>
  </si>
  <si>
    <t>H1 2022</t>
  </si>
  <si>
    <t>H2 2022</t>
  </si>
  <si>
    <t>H1 2023</t>
  </si>
  <si>
    <t>H2 2023</t>
  </si>
  <si>
    <t>Litigated claims assessed prior to the Personal Injuries Guidelines</t>
  </si>
  <si>
    <t>Litigated claims settled under the Personal Injuries Guidelines</t>
  </si>
  <si>
    <t>Ultimate Costs as at 2023 (€)</t>
  </si>
  <si>
    <t>Income and Expenditure Measure</t>
  </si>
  <si>
    <t>Adjustment for IFRS 17</t>
  </si>
  <si>
    <t>63-(27+28)-(25+26-27-28-29-30)+54+55+66+67</t>
  </si>
  <si>
    <t>GrossEarnedPremium / Insurance Revenue</t>
  </si>
  <si>
    <t>Gross Earned Premium / Insurance Revenue</t>
  </si>
  <si>
    <t>3 or 51</t>
  </si>
  <si>
    <t>ID3 or ID51</t>
  </si>
  <si>
    <t>5 + 52</t>
  </si>
  <si>
    <t>ID5 + ID52</t>
  </si>
  <si>
    <t>ID63-(ID27+ID28)-(ID25+ID26-ID27-ID28-ID29-ID30)+ID54+ID55+ID66+ID67</t>
  </si>
  <si>
    <t>Income Expenditure Measure</t>
  </si>
  <si>
    <t>Combined Operating Ratio (COR)</t>
  </si>
  <si>
    <t>Gross COR</t>
  </si>
  <si>
    <t>Net COR</t>
  </si>
  <si>
    <t>Gross Current Year COR</t>
  </si>
  <si>
    <t>Net Current Year COR</t>
  </si>
  <si>
    <t>5+52</t>
  </si>
  <si>
    <t>* To ensure statisical confidentiality in the data some data points were combined.</t>
  </si>
  <si>
    <t xml:space="preserve">Injuries Resolution Board </t>
  </si>
  <si>
    <t>* To ensure statisical confidentiality in the data some sectors are removed from this table.</t>
  </si>
  <si>
    <t>Earned Premium Ceded - Third Party Reinsurance</t>
  </si>
  <si>
    <t>Earned Premium Ceded - Related Reinsurance</t>
  </si>
  <si>
    <t>All Other Income</t>
  </si>
  <si>
    <t>Reinsurance Commission &amp; Profit Participations - Third Party Reinsurance</t>
  </si>
  <si>
    <t>Claims Incurred - Third Party Reinsurer's Share</t>
  </si>
  <si>
    <t>Reinsurance Commission &amp; Profit Participations - Related Reinsurance</t>
  </si>
  <si>
    <t>Claims Incurred - Related Reinsurer's Share</t>
  </si>
  <si>
    <t>ID</t>
  </si>
  <si>
    <t>Total Income - Defined as (3+5+7)</t>
  </si>
  <si>
    <t>Net Cost of Related Reinsurance - Defined as -(26-28-30)/(3+5+7)</t>
  </si>
  <si>
    <t>Net Cost of Third Party Reinsurance - Defined as -(25-27-29)/(3+5+7)</t>
  </si>
  <si>
    <t>Accompanies 2025 NCID  EL, PL and Commercial Property Report 5 - Figure 1 and Table 1 standalone earned policy counts and gross earned premiums.</t>
  </si>
  <si>
    <t>Accompanies 2025 NCID  EL, PL and Commercial Property Report 5 - Figure 1, 2, 3 and 4; Table 1 and 2 package earned policy counts, earned subclass counts and gross earned premiums.</t>
  </si>
  <si>
    <t>Accompanies 2025 NCID  EL, PL and Commercial Property Report 5 - Table 3 earned policy count and gross earned premium by total policy band.</t>
  </si>
  <si>
    <t>Accompanies 2025 NCID  EL, PL and Commercial Property Report 5 - Table 4 earned policy count in total policy band for package policies.</t>
  </si>
  <si>
    <t>Accompanies 2025 NCID  EL, PL and Commercial Property Report 5 - Table 5 the proportion of earned policy counts for Package policies, split by total policy cost band and sector.</t>
  </si>
  <si>
    <t xml:space="preserve">Accompanies 2025 NCID  EL, PL and Commercial Property Report 5 - Tables 6, 7 and 8; Figures 5 and 6 ultimate claim costs and ultimate claim numbers. </t>
  </si>
  <si>
    <t>Accompanies 2025 NCID  EL, PL and Commercial Property Report 5 - Figure 7 gross earned premium and ultimate claim costs.</t>
  </si>
  <si>
    <t>Accompanies 2025 NCID  EL, PL and Commercial Property Report 5 - Figure 9</t>
  </si>
  <si>
    <t>Accompanies 2025 NCID  EL, PL and Commercial Property Report 5 - Figure 11 proportion of earned premium ceded by insurers to cover reinsurer costs for all cover types.</t>
  </si>
  <si>
    <t>Accompanies 2025 NCID  EL, PL and Commercial Property Report 5 - Figure 12 net cost of related and third party reinsurance.</t>
  </si>
  <si>
    <t>Accompanies 2025 NCID  EL, PL and Commercial Property Report 5 - Figure 17 Gross and Net COR based on current year claims only and for all claims, including reserve movements.</t>
  </si>
  <si>
    <t xml:space="preserve">Accompanies 2025 NCID  EL, PL and Commercial Property Report 5 - Figure 18 split of gross earned premium between third party, direct and related distribution channels.  </t>
  </si>
  <si>
    <t xml:space="preserve">Accompanies 2025 NCID  EL, PL and Commercial Property Report 5 -  Figure 19 commission as a percentage of earned premium for polices sold through third party intermediaries.  </t>
  </si>
  <si>
    <t>Accompanies 2025 NCID EL, PL and Commercial Property Report 5 - Table 19 Total number of claimants settled and total cost of settlements.</t>
  </si>
  <si>
    <t xml:space="preserve">Accompanies 2025 NCID EL, PL and Commercial Property Report 5 - Table 20 Total number and cost of claims that settled without a compensation award. </t>
  </si>
  <si>
    <t>Accompanies 2025 NCID EL, PL and Commercial Property Report 5 - Table 21 settled claimants by claim type.</t>
  </si>
  <si>
    <t>Accompanies 2025 NCID EL, PL and Commercial Property Report 5 - Table 21 settled claim costs by claim type.</t>
  </si>
  <si>
    <t xml:space="preserve">Accompanies 2025 NCID EL, PL and Commercial Property Report 5 - Table 22 claimant numbers and settled costs for the different settlement channels. </t>
  </si>
  <si>
    <t>Accompanies 2025 NCID  EL, PL and Commercial Property Report 5 - Figure 20 index of the number of injury claims settled in each channel in each settlement period, compared to H1 2015.</t>
  </si>
  <si>
    <t xml:space="preserve">Accompanies 2025 NCID  EL, PL and Commercial Property Report 5 - Figure 21 injury claimants and settlement channels. </t>
  </si>
  <si>
    <t>Accompanies 2025 NCID  EL, PL and Commercial Property Report 5 - Figure 22 injury claim costs and settlement channels.</t>
  </si>
  <si>
    <t>A</t>
  </si>
  <si>
    <t>Agriculture</t>
  </si>
  <si>
    <t>2018-2023</t>
  </si>
  <si>
    <t>Accompanies 2025 NCID  EL, PL and Commercial Property Report 5 - Table 40 earned policy count and gross earned premium by premium band and policy type, for standalone policies in 2024.</t>
  </si>
  <si>
    <t>Ultimate Costs as at 2024 (€)</t>
  </si>
  <si>
    <t>Accompanies 2025 NCID  EL, PL and Commercial Property Report 5 - Table 22 Average cost of settling damage claims.</t>
  </si>
  <si>
    <t>2024_H1</t>
  </si>
  <si>
    <t>2024_H2</t>
  </si>
  <si>
    <t>Accompanies 2025 NCID EL, PL and Commercial Property Report 5 - Figure 21 settled claimants and total cost of injury claims through each of the five settlement channels.</t>
  </si>
  <si>
    <t>Accompanies 2025 NCID  EL, PL and Commercial Property Report 5 - Figure 22 the number of injury claimants by compensation cost band and settlement channel.</t>
  </si>
  <si>
    <t>Accompanies 2025 NCID  EL, PL and Commercial Property Report 5 - Table 23 average EL and PL injury settlement costs for claims less than €150k.</t>
  </si>
  <si>
    <t>H1 2024</t>
  </si>
  <si>
    <t>H2 2024</t>
  </si>
  <si>
    <t>Accompanies 2025 NCID  EL, PL and Commercial Property Report 5 - Figure 24 Proportion of litigated injury claimants settled under the Personal Injuries Guidelines and the Book of Quantum.</t>
  </si>
  <si>
    <t>Accompanies 2025 NCID  EL, PL and Commercial Property Report 5 Table 29 - average cost of claims settled under the Personal Injuries Guidelines in 2021 to 2024 and those settled under the Book of Quantum in 2020.</t>
  </si>
  <si>
    <t>Accompanies 2025 NCID  EL, PL and Commercial Property Report 5 - Figure 25, 26 and 27  loss ratio for Employers’ Liability, Public Liability and Commercial Property as at 31 December 2019 to 2024 and for accident years 2010-2024.</t>
  </si>
  <si>
    <t>2021</t>
  </si>
  <si>
    <t>2022</t>
  </si>
  <si>
    <t>2023</t>
  </si>
  <si>
    <t>2024</t>
  </si>
  <si>
    <t>Accompanies 2025 NCID  EL, PL and Commercial Property Report 5 - Table 31 to 36 Incurred/Paid claims development tables.</t>
  </si>
  <si>
    <t>Accompanies 2025 NCID  EL, PL and Commercial Property Report 5 - Table 31 to 36 Ultimate Claim costs.</t>
  </si>
  <si>
    <t>Accompanies 2025 NCID  EL, PL and Commercial Property Report 5 - Figure 8, Table 10 and Table 11.</t>
  </si>
  <si>
    <t>Direct and Related Distribution*</t>
  </si>
  <si>
    <t>74% Coverage</t>
  </si>
  <si>
    <t>Legal Costs (€)*</t>
  </si>
  <si>
    <t>Other Costs (€)*</t>
  </si>
  <si>
    <t>Accompanies 2025 NCID  EL, PL and Commercial Property Report 5 - Table 25 Average EL and PL injury settlement costs for all claims.</t>
  </si>
  <si>
    <t>Accompanies 2025 NCID  EL, PL and Commercial Property Report 5 - Table 26 injury settlement costs and claimants by 5-way settlement channel cost splits 2019 to 2024.</t>
  </si>
  <si>
    <t>77% Coverage</t>
  </si>
  <si>
    <t xml:space="preserve">Profit </t>
  </si>
  <si>
    <t>Profit Before Tax</t>
  </si>
  <si>
    <t>Coverage 79%</t>
  </si>
  <si>
    <t>Coverage 75%</t>
  </si>
  <si>
    <t>67% Coverage</t>
  </si>
  <si>
    <t>69% Coverage</t>
  </si>
  <si>
    <t>56% Coverage</t>
  </si>
  <si>
    <t>68% Coverage</t>
  </si>
  <si>
    <t>(ID25+ID26)-ID6-(ID29+ID30)</t>
  </si>
  <si>
    <t>n/a</t>
  </si>
  <si>
    <t>* To ensure statisical confidentiality in the data some data points were combined/removed.</t>
  </si>
  <si>
    <t>TotalCost</t>
  </si>
  <si>
    <t>&gt;1M</t>
  </si>
  <si>
    <t>Compensation Band</t>
  </si>
  <si>
    <t>0-5000</t>
  </si>
  <si>
    <t>5001-10000</t>
  </si>
  <si>
    <t>10001-15000</t>
  </si>
  <si>
    <t>15001-30000</t>
  </si>
  <si>
    <t>30001-45000</t>
  </si>
  <si>
    <t>45001-60000</t>
  </si>
  <si>
    <t>60001-75000</t>
  </si>
  <si>
    <t>75001-100000</t>
  </si>
  <si>
    <t>100001-125000</t>
  </si>
  <si>
    <t>125001-150000</t>
  </si>
  <si>
    <t>150001-250000</t>
  </si>
  <si>
    <t>250001-500000</t>
  </si>
  <si>
    <t>500001-1000000</t>
  </si>
  <si>
    <t>Settled Cost Band</t>
  </si>
  <si>
    <t>Accompanies 2025 NCID  EL, PL and Commercial Property Report 5  -  Number/cost of injury claimants by settled cost band and policy type 2015 to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</si>
</sst>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_ ;\-#,##0\ "/>
    <numFmt numFmtId="167" formatCode="_(* #,##0_);_(* \(#,##0\);_(* &quot;-&quot;??_);_(@_)"/>
    <numFmt numFmtId="168" formatCode="_-* #,##0_-;\-* #,##0_-;_-* &quot;-&quot;??_-;_-@_-"/>
    <numFmt numFmtId="169" formatCode="#,##0.0"/>
    <numFmt numFmtId="170" formatCode="_(* #,##0.000000_);_(* \(#,##0.000000\);_(* &quot;-&quot;??_);_(@_)"/>
  </numFmts>
  <fonts count="31" x14ac:knownFonts="1">
    <font>
      <sz val="11"/>
      <color theme="1"/>
      <name val="Lato"/>
      <family val="2"/>
      <scheme val="minor"/>
    </font>
    <font>
      <b/>
      <sz val="11"/>
      <color indexed="8"/>
      <name val="Lato"/>
      <family val="2"/>
      <scheme val="minor"/>
    </font>
    <font>
      <b/>
      <sz val="11"/>
      <color rgb="FF09506C"/>
      <name val="Arial"/>
      <family val="2"/>
    </font>
    <font>
      <sz val="10"/>
      <color rgb="FF09506C"/>
      <name val="Lato"/>
      <family val="2"/>
    </font>
    <font>
      <sz val="10"/>
      <name val="Lato"/>
      <family val="2"/>
    </font>
    <font>
      <sz val="11"/>
      <color theme="1"/>
      <name val="Lato"/>
      <family val="2"/>
      <scheme val="minor"/>
    </font>
    <font>
      <b/>
      <sz val="11"/>
      <color rgb="FF09506C"/>
      <name val="Lato"/>
      <family val="2"/>
    </font>
    <font>
      <sz val="10"/>
      <color theme="1"/>
      <name val="Lato"/>
      <family val="2"/>
      <scheme val="minor"/>
    </font>
    <font>
      <b/>
      <sz val="9.9"/>
      <color rgb="FF09506C"/>
      <name val="Lato"/>
      <family val="2"/>
    </font>
    <font>
      <sz val="10"/>
      <color rgb="FF000000"/>
      <name val="Lato"/>
      <family val="2"/>
    </font>
    <font>
      <b/>
      <sz val="11"/>
      <color theme="2"/>
      <name val="Lato"/>
      <family val="2"/>
      <scheme val="minor"/>
    </font>
    <font>
      <sz val="10"/>
      <color theme="2"/>
      <name val="Lato"/>
      <family val="2"/>
    </font>
    <font>
      <sz val="11"/>
      <color theme="2"/>
      <name val="Lato"/>
      <family val="2"/>
    </font>
    <font>
      <sz val="11"/>
      <color theme="2"/>
      <name val="Lato"/>
      <family val="2"/>
      <scheme val="minor"/>
    </font>
    <font>
      <b/>
      <sz val="11"/>
      <color rgb="FF09506C"/>
      <name val="Lato"/>
      <family val="2"/>
      <scheme val="minor"/>
    </font>
    <font>
      <sz val="10"/>
      <color rgb="FF09506C"/>
      <name val="Lato"/>
      <family val="2"/>
      <scheme val="minor"/>
    </font>
    <font>
      <sz val="10"/>
      <color rgb="FF000000"/>
      <name val="Lato"/>
      <family val="2"/>
      <scheme val="minor"/>
    </font>
    <font>
      <b/>
      <sz val="10"/>
      <color rgb="FF09506C"/>
      <name val="Lato"/>
      <family val="2"/>
      <scheme val="minor"/>
    </font>
    <font>
      <sz val="11"/>
      <color indexed="8"/>
      <name val="Lato"/>
      <family val="2"/>
      <scheme val="minor"/>
    </font>
    <font>
      <sz val="10"/>
      <color indexed="8"/>
      <name val="Lato"/>
      <family val="2"/>
      <scheme val="minor"/>
    </font>
    <font>
      <sz val="9"/>
      <color indexed="8"/>
      <name val="Lato"/>
      <family val="2"/>
      <scheme val="minor"/>
    </font>
    <font>
      <b/>
      <sz val="9"/>
      <color indexed="8"/>
      <name val="Lato"/>
      <family val="2"/>
      <scheme val="minor"/>
    </font>
    <font>
      <sz val="9"/>
      <color theme="1"/>
      <name val="Lato"/>
      <family val="2"/>
      <scheme val="minor"/>
    </font>
    <font>
      <b/>
      <sz val="11"/>
      <color theme="1"/>
      <name val="Lato"/>
      <family val="2"/>
      <scheme val="minor"/>
    </font>
    <font>
      <b/>
      <sz val="10"/>
      <color theme="2"/>
      <name val="Lato"/>
      <family val="2"/>
    </font>
    <font>
      <b/>
      <sz val="10"/>
      <name val="Lato"/>
      <family val="2"/>
    </font>
    <font>
      <u/>
      <sz val="11"/>
      <color theme="1"/>
      <name val="Lato"/>
      <family val="2"/>
      <scheme val="minor"/>
    </font>
    <font>
      <i/>
      <sz val="11"/>
      <color theme="1"/>
      <name val="Lato"/>
      <family val="2"/>
      <scheme val="minor"/>
    </font>
    <font>
      <b/>
      <sz val="11"/>
      <color rgb="FF09506C"/>
      <name val="Lato"/>
      <family val="2"/>
      <scheme val="major"/>
    </font>
    <font>
      <sz val="11"/>
      <color theme="1"/>
      <name val="Lato"/>
      <family val="2"/>
      <scheme val="major"/>
    </font>
    <font>
      <sz val="10"/>
      <color theme="2"/>
      <name val="Lato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4E38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244">
    <xf numFmtId="0" fontId="0" fillId="0" borderId="0" xfId="0"/>
    <xf numFmtId="3" fontId="0" fillId="0" borderId="0" xfId="0" applyNumberFormat="1"/>
    <xf numFmtId="9" fontId="0" fillId="0" borderId="0" xfId="1" applyFont="1"/>
    <xf numFmtId="165" fontId="0" fillId="0" borderId="0" xfId="1" applyNumberFormat="1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9" fontId="0" fillId="0" borderId="0" xfId="0" applyNumberFormat="1"/>
    <xf numFmtId="9" fontId="0" fillId="0" borderId="0" xfId="1" applyFont="1" applyAlignment="1">
      <alignment horizontal="center"/>
    </xf>
    <xf numFmtId="10" fontId="0" fillId="0" borderId="0" xfId="1" applyNumberFormat="1" applyFont="1"/>
    <xf numFmtId="3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0" fontId="0" fillId="0" borderId="0" xfId="0" applyNumberFormat="1"/>
    <xf numFmtId="167" fontId="0" fillId="0" borderId="0" xfId="2" applyNumberFormat="1" applyFont="1" applyAlignment="1">
      <alignment horizontal="center"/>
    </xf>
    <xf numFmtId="164" fontId="0" fillId="0" borderId="0" xfId="2" applyFont="1"/>
    <xf numFmtId="3" fontId="0" fillId="0" borderId="0" xfId="0" applyNumberForma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68" fontId="9" fillId="3" borderId="1" xfId="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8" fontId="9" fillId="0" borderId="1" xfId="2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3" fontId="0" fillId="0" borderId="0" xfId="2" applyNumberFormat="1" applyFont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6" fontId="4" fillId="3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4" fillId="0" borderId="1" xfId="2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8" fillId="0" borderId="0" xfId="3"/>
    <xf numFmtId="3" fontId="4" fillId="3" borderId="1" xfId="3" applyNumberFormat="1" applyFont="1" applyFill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center" vertical="center" wrapText="1"/>
    </xf>
    <xf numFmtId="3" fontId="18" fillId="0" borderId="0" xfId="3" applyNumberFormat="1"/>
    <xf numFmtId="167" fontId="0" fillId="0" borderId="0" xfId="5" applyNumberFormat="1" applyFont="1"/>
    <xf numFmtId="1" fontId="18" fillId="0" borderId="0" xfId="3" applyNumberForma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/>
    </xf>
    <xf numFmtId="3" fontId="19" fillId="3" borderId="1" xfId="3" applyNumberFormat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3" fontId="19" fillId="0" borderId="1" xfId="3" applyNumberFormat="1" applyFont="1" applyBorder="1" applyAlignment="1">
      <alignment horizontal="center" vertical="center"/>
    </xf>
    <xf numFmtId="0" fontId="20" fillId="0" borderId="0" xfId="3" applyFont="1"/>
    <xf numFmtId="0" fontId="21" fillId="0" borderId="0" xfId="3" applyFont="1"/>
    <xf numFmtId="3" fontId="20" fillId="0" borderId="0" xfId="3" applyNumberFormat="1" applyFont="1"/>
    <xf numFmtId="3" fontId="21" fillId="0" borderId="0" xfId="3" applyNumberFormat="1" applyFont="1"/>
    <xf numFmtId="0" fontId="3" fillId="3" borderId="1" xfId="3" applyFont="1" applyFill="1" applyBorder="1" applyAlignment="1">
      <alignment horizontal="center" vertical="center" wrapText="1"/>
    </xf>
    <xf numFmtId="9" fontId="4" fillId="0" borderId="0" xfId="4" applyFont="1" applyBorder="1" applyAlignment="1">
      <alignment horizontal="center" vertical="center" wrapText="1"/>
    </xf>
    <xf numFmtId="3" fontId="4" fillId="0" borderId="0" xfId="3" applyNumberFormat="1" applyFont="1" applyAlignment="1">
      <alignment horizontal="center" vertical="center" wrapText="1"/>
    </xf>
    <xf numFmtId="9" fontId="18" fillId="0" borderId="0" xfId="1" applyFont="1"/>
    <xf numFmtId="169" fontId="0" fillId="0" borderId="0" xfId="1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3" fontId="18" fillId="0" borderId="0" xfId="3" applyNumberFormat="1" applyAlignment="1">
      <alignment horizontal="center"/>
    </xf>
    <xf numFmtId="0" fontId="0" fillId="0" borderId="3" xfId="0" applyBorder="1"/>
    <xf numFmtId="0" fontId="6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/>
    </xf>
    <xf numFmtId="3" fontId="9" fillId="3" borderId="10" xfId="0" applyNumberFormat="1" applyFont="1" applyFill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/>
    </xf>
    <xf numFmtId="9" fontId="22" fillId="0" borderId="0" xfId="1" applyFont="1" applyAlignment="1">
      <alignment horizontal="center"/>
    </xf>
    <xf numFmtId="167" fontId="0" fillId="0" borderId="0" xfId="2" applyNumberFormat="1" applyFont="1"/>
    <xf numFmtId="164" fontId="18" fillId="0" borderId="0" xfId="2" applyFont="1"/>
    <xf numFmtId="3" fontId="3" fillId="3" borderId="1" xfId="0" applyNumberFormat="1" applyFont="1" applyFill="1" applyBorder="1" applyAlignment="1">
      <alignment horizontal="center" vertical="center" wrapText="1"/>
    </xf>
    <xf numFmtId="0" fontId="18" fillId="0" borderId="1" xfId="3" applyBorder="1" applyAlignment="1">
      <alignment horizontal="center"/>
    </xf>
    <xf numFmtId="3" fontId="9" fillId="0" borderId="10" xfId="0" applyNumberFormat="1" applyFont="1" applyBorder="1" applyAlignment="1">
      <alignment horizontal="center" vertical="center"/>
    </xf>
    <xf numFmtId="3" fontId="9" fillId="3" borderId="11" xfId="0" applyNumberFormat="1" applyFont="1" applyFill="1" applyBorder="1" applyAlignment="1">
      <alignment horizontal="center" vertical="center"/>
    </xf>
    <xf numFmtId="3" fontId="9" fillId="3" borderId="12" xfId="0" applyNumberFormat="1" applyFont="1" applyFill="1" applyBorder="1" applyAlignment="1">
      <alignment horizontal="center" vertical="center" wrapText="1"/>
    </xf>
    <xf numFmtId="3" fontId="9" fillId="3" borderId="13" xfId="0" applyNumberFormat="1" applyFont="1" applyFill="1" applyBorder="1" applyAlignment="1">
      <alignment horizontal="center" vertical="center"/>
    </xf>
    <xf numFmtId="3" fontId="9" fillId="3" borderId="1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168" fontId="9" fillId="3" borderId="7" xfId="2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168" fontId="9" fillId="3" borderId="12" xfId="2" applyNumberFormat="1" applyFont="1" applyFill="1" applyBorder="1" applyAlignment="1">
      <alignment horizontal="center" vertical="center"/>
    </xf>
    <xf numFmtId="168" fontId="9" fillId="3" borderId="8" xfId="2" applyNumberFormat="1" applyFont="1" applyFill="1" applyBorder="1" applyAlignment="1">
      <alignment horizontal="center" vertical="center"/>
    </xf>
    <xf numFmtId="168" fontId="9" fillId="0" borderId="10" xfId="2" applyNumberFormat="1" applyFont="1" applyBorder="1" applyAlignment="1">
      <alignment horizontal="center" vertical="center"/>
    </xf>
    <xf numFmtId="168" fontId="9" fillId="3" borderId="10" xfId="2" applyNumberFormat="1" applyFont="1" applyFill="1" applyBorder="1" applyAlignment="1">
      <alignment horizontal="center" vertical="center"/>
    </xf>
    <xf numFmtId="168" fontId="9" fillId="3" borderId="13" xfId="2" applyNumberFormat="1" applyFont="1" applyFill="1" applyBorder="1" applyAlignment="1">
      <alignment horizontal="center" vertical="center"/>
    </xf>
    <xf numFmtId="167" fontId="0" fillId="0" borderId="0" xfId="0" applyNumberFormat="1"/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168" fontId="0" fillId="0" borderId="0" xfId="0" applyNumberFormat="1"/>
    <xf numFmtId="166" fontId="4" fillId="3" borderId="1" xfId="2" applyNumberFormat="1" applyFont="1" applyFill="1" applyBorder="1" applyAlignment="1">
      <alignment horizontal="center" vertical="center"/>
    </xf>
    <xf numFmtId="166" fontId="4" fillId="0" borderId="0" xfId="2" applyNumberFormat="1" applyFont="1" applyFill="1" applyBorder="1" applyAlignment="1">
      <alignment horizontal="left" vertical="center" wrapText="1"/>
    </xf>
    <xf numFmtId="166" fontId="4" fillId="0" borderId="0" xfId="2" applyNumberFormat="1" applyFont="1" applyFill="1" applyBorder="1" applyAlignment="1">
      <alignment horizontal="center" vertical="center" wrapText="1"/>
    </xf>
    <xf numFmtId="0" fontId="26" fillId="0" borderId="0" xfId="0" applyFont="1"/>
    <xf numFmtId="167" fontId="0" fillId="0" borderId="0" xfId="2" applyNumberFormat="1" applyFont="1" applyFill="1" applyBorder="1"/>
    <xf numFmtId="0" fontId="23" fillId="0" borderId="0" xfId="0" applyFont="1"/>
    <xf numFmtId="0" fontId="27" fillId="0" borderId="0" xfId="0" applyFont="1"/>
    <xf numFmtId="167" fontId="27" fillId="0" borderId="0" xfId="0" applyNumberFormat="1" applyFont="1"/>
    <xf numFmtId="43" fontId="0" fillId="0" borderId="0" xfId="0" applyNumberFormat="1"/>
    <xf numFmtId="166" fontId="11" fillId="3" borderId="1" xfId="2" applyNumberFormat="1" applyFont="1" applyFill="1" applyBorder="1" applyAlignment="1">
      <alignment horizontal="left" vertical="center" wrapText="1"/>
    </xf>
    <xf numFmtId="166" fontId="11" fillId="0" borderId="1" xfId="2" applyNumberFormat="1" applyFont="1" applyBorder="1" applyAlignment="1">
      <alignment horizontal="left" vertical="center" wrapText="1"/>
    </xf>
    <xf numFmtId="9" fontId="19" fillId="3" borderId="1" xfId="1" applyFont="1" applyFill="1" applyBorder="1" applyAlignment="1">
      <alignment horizontal="center" vertical="center"/>
    </xf>
    <xf numFmtId="9" fontId="19" fillId="0" borderId="1" xfId="1" applyFont="1" applyBorder="1" applyAlignment="1">
      <alignment horizontal="center" vertical="center"/>
    </xf>
    <xf numFmtId="166" fontId="24" fillId="3" borderId="1" xfId="2" applyNumberFormat="1" applyFont="1" applyFill="1" applyBorder="1" applyAlignment="1">
      <alignment horizontal="center" vertical="center" wrapText="1"/>
    </xf>
    <xf numFmtId="170" fontId="0" fillId="0" borderId="0" xfId="0" applyNumberFormat="1"/>
    <xf numFmtId="166" fontId="11" fillId="6" borderId="1" xfId="2" applyNumberFormat="1" applyFont="1" applyFill="1" applyBorder="1" applyAlignment="1">
      <alignment horizontal="left" vertical="center" wrapText="1"/>
    </xf>
    <xf numFmtId="166" fontId="4" fillId="6" borderId="1" xfId="2" applyNumberFormat="1" applyFont="1" applyFill="1" applyBorder="1" applyAlignment="1">
      <alignment horizontal="center" vertical="center" wrapText="1"/>
    </xf>
    <xf numFmtId="166" fontId="11" fillId="5" borderId="1" xfId="2" applyNumberFormat="1" applyFont="1" applyFill="1" applyBorder="1" applyAlignment="1">
      <alignment horizontal="left" vertical="center" wrapText="1"/>
    </xf>
    <xf numFmtId="166" fontId="4" fillId="5" borderId="1" xfId="2" applyNumberFormat="1" applyFont="1" applyFill="1" applyBorder="1" applyAlignment="1">
      <alignment horizontal="center" vertical="center" wrapText="1"/>
    </xf>
    <xf numFmtId="166" fontId="4" fillId="0" borderId="0" xfId="2" applyNumberFormat="1" applyFont="1" applyFill="1" applyBorder="1" applyAlignment="1">
      <alignment horizontal="left" vertical="center"/>
    </xf>
    <xf numFmtId="3" fontId="19" fillId="3" borderId="1" xfId="1" applyNumberFormat="1" applyFont="1" applyFill="1" applyBorder="1" applyAlignment="1">
      <alignment horizontal="center" vertical="center"/>
    </xf>
    <xf numFmtId="3" fontId="19" fillId="0" borderId="1" xfId="1" applyNumberFormat="1" applyFont="1" applyBorder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3" fontId="19" fillId="0" borderId="0" xfId="1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9" fontId="22" fillId="0" borderId="0" xfId="1" applyFont="1" applyFill="1" applyBorder="1" applyAlignment="1">
      <alignment horizontal="center"/>
    </xf>
    <xf numFmtId="0" fontId="0" fillId="0" borderId="19" xfId="0" applyBorder="1"/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0" fontId="18" fillId="0" borderId="1" xfId="3" applyBorder="1"/>
    <xf numFmtId="0" fontId="6" fillId="2" borderId="4" xfId="0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9" fillId="3" borderId="22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3" borderId="24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3" fontId="9" fillId="3" borderId="12" xfId="0" applyNumberFormat="1" applyFont="1" applyFill="1" applyBorder="1" applyAlignment="1">
      <alignment horizontal="center" vertical="center"/>
    </xf>
    <xf numFmtId="166" fontId="4" fillId="0" borderId="1" xfId="2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166" fontId="4" fillId="0" borderId="0" xfId="2" applyNumberFormat="1" applyFont="1" applyBorder="1" applyAlignment="1">
      <alignment horizontal="center" vertical="center" wrapText="1"/>
    </xf>
    <xf numFmtId="166" fontId="25" fillId="0" borderId="0" xfId="2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6" fontId="11" fillId="0" borderId="2" xfId="2" applyNumberFormat="1" applyFont="1" applyBorder="1" applyAlignment="1">
      <alignment horizontal="center" vertical="center" wrapText="1"/>
    </xf>
    <xf numFmtId="166" fontId="11" fillId="0" borderId="14" xfId="2" applyNumberFormat="1" applyFont="1" applyBorder="1" applyAlignment="1">
      <alignment horizontal="center" vertical="center" wrapText="1"/>
    </xf>
    <xf numFmtId="166" fontId="11" fillId="0" borderId="15" xfId="2" applyNumberFormat="1" applyFont="1" applyBorder="1" applyAlignment="1">
      <alignment horizontal="center" vertical="center" wrapText="1"/>
    </xf>
    <xf numFmtId="166" fontId="11" fillId="6" borderId="1" xfId="2" applyNumberFormat="1" applyFont="1" applyFill="1" applyBorder="1" applyAlignment="1">
      <alignment horizontal="center" vertical="center" wrapText="1"/>
    </xf>
    <xf numFmtId="166" fontId="4" fillId="6" borderId="2" xfId="2" applyNumberFormat="1" applyFont="1" applyFill="1" applyBorder="1" applyAlignment="1">
      <alignment horizontal="center" vertical="center" wrapText="1"/>
    </xf>
    <xf numFmtId="166" fontId="4" fillId="6" borderId="15" xfId="2" applyNumberFormat="1" applyFont="1" applyFill="1" applyBorder="1" applyAlignment="1">
      <alignment horizontal="center" vertical="center" wrapText="1"/>
    </xf>
    <xf numFmtId="166" fontId="4" fillId="3" borderId="2" xfId="2" applyNumberFormat="1" applyFont="1" applyFill="1" applyBorder="1" applyAlignment="1">
      <alignment horizontal="center" vertical="center" wrapText="1"/>
    </xf>
    <xf numFmtId="166" fontId="4" fillId="3" borderId="15" xfId="2" applyNumberFormat="1" applyFont="1" applyFill="1" applyBorder="1" applyAlignment="1">
      <alignment horizontal="center" vertical="center" wrapText="1"/>
    </xf>
    <xf numFmtId="166" fontId="4" fillId="0" borderId="2" xfId="2" applyNumberFormat="1" applyFont="1" applyBorder="1" applyAlignment="1">
      <alignment horizontal="center" vertical="center" wrapText="1"/>
    </xf>
    <xf numFmtId="166" fontId="4" fillId="0" borderId="15" xfId="2" applyNumberFormat="1" applyFont="1" applyBorder="1" applyAlignment="1">
      <alignment horizontal="center" vertical="center" wrapText="1"/>
    </xf>
    <xf numFmtId="166" fontId="4" fillId="0" borderId="2" xfId="2" applyNumberFormat="1" applyFont="1" applyFill="1" applyBorder="1" applyAlignment="1">
      <alignment horizontal="center" vertical="center" wrapText="1"/>
    </xf>
    <xf numFmtId="166" fontId="4" fillId="0" borderId="15" xfId="2" applyNumberFormat="1" applyFont="1" applyFill="1" applyBorder="1" applyAlignment="1">
      <alignment horizontal="center" vertical="center" wrapText="1"/>
    </xf>
    <xf numFmtId="166" fontId="11" fillId="6" borderId="2" xfId="2" applyNumberFormat="1" applyFont="1" applyFill="1" applyBorder="1" applyAlignment="1">
      <alignment horizontal="center" vertical="center" wrapText="1"/>
    </xf>
    <xf numFmtId="166" fontId="11" fillId="6" borderId="15" xfId="2" applyNumberFormat="1" applyFont="1" applyFill="1" applyBorder="1" applyAlignment="1">
      <alignment horizontal="center" vertical="center" wrapText="1"/>
    </xf>
    <xf numFmtId="166" fontId="24" fillId="0" borderId="3" xfId="2" applyNumberFormat="1" applyFont="1" applyBorder="1" applyAlignment="1">
      <alignment horizontal="center" vertical="center" wrapText="1"/>
    </xf>
    <xf numFmtId="166" fontId="24" fillId="0" borderId="5" xfId="2" applyNumberFormat="1" applyFont="1" applyBorder="1" applyAlignment="1">
      <alignment horizontal="center" vertical="center" wrapText="1"/>
    </xf>
    <xf numFmtId="166" fontId="24" fillId="0" borderId="4" xfId="2" applyNumberFormat="1" applyFont="1" applyBorder="1" applyAlignment="1">
      <alignment horizontal="center" vertical="center" wrapText="1"/>
    </xf>
    <xf numFmtId="166" fontId="24" fillId="3" borderId="3" xfId="2" applyNumberFormat="1" applyFont="1" applyFill="1" applyBorder="1" applyAlignment="1">
      <alignment horizontal="center" vertical="center" wrapText="1"/>
    </xf>
    <xf numFmtId="166" fontId="24" fillId="3" borderId="5" xfId="2" applyNumberFormat="1" applyFont="1" applyFill="1" applyBorder="1" applyAlignment="1">
      <alignment horizontal="center" vertical="center" wrapText="1"/>
    </xf>
    <xf numFmtId="166" fontId="24" fillId="3" borderId="4" xfId="2" applyNumberFormat="1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166" fontId="24" fillId="0" borderId="16" xfId="2" applyNumberFormat="1" applyFont="1" applyBorder="1" applyAlignment="1">
      <alignment horizontal="center" vertical="center" wrapText="1"/>
    </xf>
    <xf numFmtId="166" fontId="24" fillId="0" borderId="17" xfId="2" applyNumberFormat="1" applyFont="1" applyBorder="1" applyAlignment="1">
      <alignment horizontal="center" vertical="center" wrapText="1"/>
    </xf>
    <xf numFmtId="166" fontId="24" fillId="0" borderId="18" xfId="2" applyNumberFormat="1" applyFont="1" applyBorder="1" applyAlignment="1">
      <alignment horizontal="center" vertical="center" wrapText="1"/>
    </xf>
    <xf numFmtId="3" fontId="19" fillId="0" borderId="2" xfId="1" applyNumberFormat="1" applyFont="1" applyBorder="1" applyAlignment="1">
      <alignment horizontal="center" vertical="center"/>
    </xf>
    <xf numFmtId="3" fontId="19" fillId="0" borderId="15" xfId="1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166" fontId="4" fillId="3" borderId="3" xfId="2" applyNumberFormat="1" applyFont="1" applyFill="1" applyBorder="1" applyAlignment="1">
      <alignment horizontal="center" vertical="center" wrapText="1"/>
    </xf>
    <xf numFmtId="166" fontId="4" fillId="3" borderId="4" xfId="2" applyNumberFormat="1" applyFont="1" applyFill="1" applyBorder="1" applyAlignment="1">
      <alignment horizontal="center" vertical="center" wrapText="1"/>
    </xf>
    <xf numFmtId="166" fontId="4" fillId="0" borderId="3" xfId="2" applyNumberFormat="1" applyFont="1" applyBorder="1" applyAlignment="1">
      <alignment horizontal="center" vertical="center" wrapText="1"/>
    </xf>
    <xf numFmtId="166" fontId="4" fillId="0" borderId="4" xfId="2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0" fontId="18" fillId="0" borderId="1" xfId="3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0" borderId="0" xfId="0" applyFont="1"/>
    <xf numFmtId="0" fontId="28" fillId="2" borderId="2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0" fillId="0" borderId="0" xfId="0" applyFont="1"/>
    <xf numFmtId="166" fontId="11" fillId="3" borderId="1" xfId="2" applyNumberFormat="1" applyFont="1" applyFill="1" applyBorder="1" applyAlignment="1">
      <alignment horizontal="center" vertical="center" wrapText="1"/>
    </xf>
    <xf numFmtId="166" fontId="11" fillId="0" borderId="1" xfId="2" applyNumberFormat="1" applyFont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/>
    </xf>
    <xf numFmtId="0" fontId="30" fillId="6" borderId="1" xfId="0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3" fontId="16" fillId="7" borderId="1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 wrapText="1"/>
    </xf>
    <xf numFmtId="3" fontId="3" fillId="3" borderId="14" xfId="0" applyNumberFormat="1" applyFont="1" applyFill="1" applyBorder="1" applyAlignment="1">
      <alignment horizontal="center" vertical="center" wrapText="1"/>
    </xf>
    <xf numFmtId="3" fontId="3" fillId="3" borderId="15" xfId="0" applyNumberFormat="1" applyFont="1" applyFill="1" applyBorder="1" applyAlignment="1">
      <alignment horizontal="center" vertical="center" wrapText="1"/>
    </xf>
  </cellXfs>
  <cellStyles count="6">
    <cellStyle name="Comma" xfId="2" builtinId="3"/>
    <cellStyle name="Comma 2" xfId="5" xr:uid="{00000000-0005-0000-0000-000001000000}"/>
    <cellStyle name="Normal" xfId="0" builtinId="0"/>
    <cellStyle name="Normal 2" xfId="3" xr:uid="{00000000-0005-0000-0000-000003000000}"/>
    <cellStyle name="Per cent" xfId="1" builtinId="5"/>
    <cellStyle name="Percent 2" xfId="4" xr:uid="{00000000-0005-0000-0000-000005000000}"/>
  </cellStyles>
  <dxfs count="0"/>
  <tableStyles count="0" defaultTableStyle="TableStyleMedium2" defaultPivotStyle="PivotStyleLight16"/>
  <colors>
    <mruColors>
      <color rgb="FFD4E3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CentralBank_MasterColours">
      <a:dk1>
        <a:sysClr val="windowText" lastClr="000000"/>
      </a:dk1>
      <a:lt1>
        <a:sysClr val="window" lastClr="FFFFFF"/>
      </a:lt1>
      <a:dk2>
        <a:srgbClr val="7C477E"/>
      </a:dk2>
      <a:lt2>
        <a:srgbClr val="09506C"/>
      </a:lt2>
      <a:accent1>
        <a:srgbClr val="0083A0"/>
      </a:accent1>
      <a:accent2>
        <a:srgbClr val="5EC5C2"/>
      </a:accent2>
      <a:accent3>
        <a:srgbClr val="D4E388"/>
      </a:accent3>
      <a:accent4>
        <a:srgbClr val="007DC3"/>
      </a:accent4>
      <a:accent5>
        <a:srgbClr val="D12E7C"/>
      </a:accent5>
      <a:accent6>
        <a:srgbClr val="F57E20"/>
      </a:accent6>
      <a:hlink>
        <a:srgbClr val="007DC3"/>
      </a:hlink>
      <a:folHlink>
        <a:srgbClr val="7C477E"/>
      </a:folHlink>
    </a:clrScheme>
    <a:fontScheme name="CentralBank_MasterFonts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autoPageBreaks="0"/>
  </sheetPr>
  <dimension ref="A3:T44"/>
  <sheetViews>
    <sheetView tabSelected="1" zoomScale="90" zoomScaleNormal="90" workbookViewId="0"/>
  </sheetViews>
  <sheetFormatPr defaultRowHeight="14.25" x14ac:dyDescent="0.2"/>
  <cols>
    <col min="1" max="1" width="8.77734375" customWidth="1"/>
    <col min="2" max="7" width="18.88671875" customWidth="1"/>
    <col min="8" max="8" width="8.77734375" customWidth="1"/>
    <col min="9" max="11" width="19.77734375" customWidth="1"/>
    <col min="12" max="12" width="21.77734375" customWidth="1"/>
    <col min="13" max="15" width="19.77734375" customWidth="1"/>
    <col min="19" max="19" width="12" bestFit="1" customWidth="1"/>
  </cols>
  <sheetData>
    <row r="3" spans="1:20" ht="25.15" customHeight="1" x14ac:dyDescent="0.2">
      <c r="B3" s="164" t="s">
        <v>245</v>
      </c>
      <c r="C3" s="165"/>
      <c r="D3" s="165"/>
      <c r="E3" s="165"/>
      <c r="F3" s="165"/>
      <c r="G3" s="166"/>
      <c r="I3" s="163" t="s">
        <v>246</v>
      </c>
      <c r="J3" s="163"/>
      <c r="K3" s="163"/>
      <c r="L3" s="163"/>
      <c r="M3" s="163"/>
      <c r="N3" s="163"/>
      <c r="O3" s="163"/>
    </row>
    <row r="4" spans="1:20" x14ac:dyDescent="0.2">
      <c r="B4" s="225" t="s">
        <v>1</v>
      </c>
      <c r="C4" s="225"/>
      <c r="D4" s="225"/>
      <c r="E4" s="225"/>
      <c r="F4" s="225"/>
      <c r="G4" s="225"/>
      <c r="H4" s="226"/>
      <c r="I4" s="225" t="s">
        <v>0</v>
      </c>
      <c r="J4" s="225"/>
      <c r="K4" s="225"/>
      <c r="L4" s="225"/>
      <c r="M4" s="225"/>
      <c r="N4" s="225"/>
      <c r="O4" s="225"/>
    </row>
    <row r="5" spans="1:20" ht="15.75" customHeight="1" x14ac:dyDescent="0.2">
      <c r="B5" s="227" t="s">
        <v>15</v>
      </c>
      <c r="C5" s="227"/>
      <c r="D5" s="227"/>
      <c r="E5" s="227" t="s">
        <v>14</v>
      </c>
      <c r="F5" s="227"/>
      <c r="G5" s="227"/>
      <c r="H5" s="226"/>
      <c r="I5" s="225" t="s">
        <v>15</v>
      </c>
      <c r="J5" s="225"/>
      <c r="K5" s="225"/>
      <c r="L5" s="228" t="s">
        <v>14</v>
      </c>
      <c r="M5" s="225" t="s">
        <v>105</v>
      </c>
      <c r="N5" s="225"/>
      <c r="O5" s="225"/>
    </row>
    <row r="6" spans="1:20" ht="15" x14ac:dyDescent="0.2">
      <c r="A6" s="45" t="s">
        <v>2</v>
      </c>
      <c r="B6" s="229" t="s">
        <v>38</v>
      </c>
      <c r="C6" s="229" t="s">
        <v>5</v>
      </c>
      <c r="D6" s="228" t="s">
        <v>3</v>
      </c>
      <c r="E6" s="229" t="s">
        <v>38</v>
      </c>
      <c r="F6" s="229" t="s">
        <v>5</v>
      </c>
      <c r="G6" s="228" t="s">
        <v>3</v>
      </c>
      <c r="H6" s="228" t="s">
        <v>2</v>
      </c>
      <c r="I6" s="229" t="s">
        <v>38</v>
      </c>
      <c r="J6" s="229" t="s">
        <v>5</v>
      </c>
      <c r="K6" s="228" t="s">
        <v>3</v>
      </c>
      <c r="L6" s="228" t="s">
        <v>0</v>
      </c>
      <c r="M6" s="229" t="s">
        <v>38</v>
      </c>
      <c r="N6" s="229" t="s">
        <v>5</v>
      </c>
      <c r="O6" s="228" t="s">
        <v>3</v>
      </c>
    </row>
    <row r="7" spans="1:20" x14ac:dyDescent="0.2">
      <c r="A7" s="41">
        <v>2010</v>
      </c>
      <c r="B7" s="54">
        <v>45593410.207690001</v>
      </c>
      <c r="C7" s="54">
        <v>89139071.979398996</v>
      </c>
      <c r="D7" s="54">
        <v>115606268.28373</v>
      </c>
      <c r="E7" s="54">
        <v>2063.5281</v>
      </c>
      <c r="F7" s="54">
        <v>25136.503796000001</v>
      </c>
      <c r="G7" s="54">
        <v>23280.794554</v>
      </c>
      <c r="H7" s="41">
        <v>2010</v>
      </c>
      <c r="I7" s="54">
        <v>143413868.40804213</v>
      </c>
      <c r="J7" s="54">
        <v>162965829.89059609</v>
      </c>
      <c r="K7" s="54">
        <v>247543373.6901778</v>
      </c>
      <c r="L7" s="54">
        <v>265995.55830800009</v>
      </c>
      <c r="M7" s="54">
        <v>201745.68965199922</v>
      </c>
      <c r="N7" s="54">
        <v>257590.10100199969</v>
      </c>
      <c r="O7" s="54">
        <v>223980.07241299958</v>
      </c>
      <c r="Q7" s="2"/>
      <c r="R7" s="2"/>
      <c r="S7" s="2"/>
      <c r="T7" s="16"/>
    </row>
    <row r="8" spans="1:20" x14ac:dyDescent="0.2">
      <c r="A8" s="43">
        <v>2011</v>
      </c>
      <c r="B8" s="55">
        <v>42918528.964359999</v>
      </c>
      <c r="C8" s="55">
        <v>86970164.448245004</v>
      </c>
      <c r="D8" s="55">
        <v>109202211.90085299</v>
      </c>
      <c r="E8" s="55">
        <v>2021.1630600000001</v>
      </c>
      <c r="F8" s="55">
        <v>23694.483656</v>
      </c>
      <c r="G8" s="55">
        <v>19381.634759</v>
      </c>
      <c r="H8" s="43">
        <v>2011</v>
      </c>
      <c r="I8" s="55">
        <v>129126487.50473882</v>
      </c>
      <c r="J8" s="55">
        <v>154085775.83163708</v>
      </c>
      <c r="K8" s="55">
        <v>236519328.54270974</v>
      </c>
      <c r="L8" s="55">
        <v>262681.27506399964</v>
      </c>
      <c r="M8" s="55">
        <v>200831.35268599936</v>
      </c>
      <c r="N8" s="55">
        <v>254120.36462999904</v>
      </c>
      <c r="O8" s="55">
        <v>209613.72016299982</v>
      </c>
    </row>
    <row r="9" spans="1:20" x14ac:dyDescent="0.2">
      <c r="A9" s="41">
        <v>2012</v>
      </c>
      <c r="B9" s="54">
        <v>41705667.324054003</v>
      </c>
      <c r="C9" s="54">
        <v>83170836.593759</v>
      </c>
      <c r="D9" s="54">
        <v>101879767.345056</v>
      </c>
      <c r="E9" s="54">
        <v>1815.168938</v>
      </c>
      <c r="F9" s="54">
        <v>21654.895013000001</v>
      </c>
      <c r="G9" s="54">
        <v>18376.058438</v>
      </c>
      <c r="H9" s="41">
        <v>2012</v>
      </c>
      <c r="I9" s="54">
        <v>123316927.66030832</v>
      </c>
      <c r="J9" s="54">
        <v>150066555.80273777</v>
      </c>
      <c r="K9" s="54">
        <v>219066831.43819636</v>
      </c>
      <c r="L9" s="54">
        <v>260239.67013599986</v>
      </c>
      <c r="M9" s="54">
        <v>199709.33898600008</v>
      </c>
      <c r="N9" s="54">
        <v>252021.45361200062</v>
      </c>
      <c r="O9" s="54">
        <v>206917.0462050004</v>
      </c>
    </row>
    <row r="10" spans="1:20" x14ac:dyDescent="0.2">
      <c r="A10" s="43">
        <v>2013</v>
      </c>
      <c r="B10" s="55">
        <v>41524543.480800003</v>
      </c>
      <c r="C10" s="55">
        <v>75098769.947724</v>
      </c>
      <c r="D10" s="55">
        <v>97130082.121264994</v>
      </c>
      <c r="E10" s="55">
        <v>1560.017848</v>
      </c>
      <c r="F10" s="55">
        <v>19717.411517</v>
      </c>
      <c r="G10" s="55">
        <v>17633.404731999999</v>
      </c>
      <c r="H10" s="43">
        <v>2013</v>
      </c>
      <c r="I10" s="55">
        <v>121358770.60476996</v>
      </c>
      <c r="J10" s="55">
        <v>151677212.93927813</v>
      </c>
      <c r="K10" s="55">
        <v>205997925.87213001</v>
      </c>
      <c r="L10" s="55">
        <v>256079.95539300019</v>
      </c>
      <c r="M10" s="55">
        <v>198314.0671159997</v>
      </c>
      <c r="N10" s="55">
        <v>248511.87085299962</v>
      </c>
      <c r="O10" s="55">
        <v>202200.40189899961</v>
      </c>
    </row>
    <row r="11" spans="1:20" x14ac:dyDescent="0.2">
      <c r="A11" s="41">
        <v>2014</v>
      </c>
      <c r="B11" s="54">
        <v>42471031.779988997</v>
      </c>
      <c r="C11" s="54">
        <v>79834688.912450999</v>
      </c>
      <c r="D11" s="54">
        <v>99351059.857368007</v>
      </c>
      <c r="E11" s="54">
        <v>1534.9244200000001</v>
      </c>
      <c r="F11" s="54">
        <v>19787.418995</v>
      </c>
      <c r="G11" s="54">
        <v>17936.727364999999</v>
      </c>
      <c r="H11" s="41">
        <v>2014</v>
      </c>
      <c r="I11" s="54">
        <v>125838827.77746378</v>
      </c>
      <c r="J11" s="54">
        <v>151563186.87383103</v>
      </c>
      <c r="K11" s="54">
        <v>205569179.31494021</v>
      </c>
      <c r="L11" s="54">
        <v>254360.52561100019</v>
      </c>
      <c r="M11" s="54">
        <v>198370.14938199925</v>
      </c>
      <c r="N11" s="54">
        <v>247244.11003099923</v>
      </c>
      <c r="O11" s="54">
        <v>200846.93869199976</v>
      </c>
    </row>
    <row r="12" spans="1:20" x14ac:dyDescent="0.2">
      <c r="A12" s="43">
        <v>2015</v>
      </c>
      <c r="B12" s="55">
        <v>45095392.876883</v>
      </c>
      <c r="C12" s="55">
        <v>91203781.673021004</v>
      </c>
      <c r="D12" s="55">
        <v>105650962.93318</v>
      </c>
      <c r="E12" s="55">
        <v>1583.19795</v>
      </c>
      <c r="F12" s="55">
        <v>20545.431447999999</v>
      </c>
      <c r="G12" s="55">
        <v>18996.619995000001</v>
      </c>
      <c r="H12" s="43">
        <v>2015</v>
      </c>
      <c r="I12" s="55">
        <v>134435986.50799125</v>
      </c>
      <c r="J12" s="55">
        <v>160515040.26260817</v>
      </c>
      <c r="K12" s="55">
        <v>211537870.02638343</v>
      </c>
      <c r="L12" s="55">
        <v>265775.13321800006</v>
      </c>
      <c r="M12" s="55">
        <v>211494.80051199923</v>
      </c>
      <c r="N12" s="55">
        <v>259095.23282099943</v>
      </c>
      <c r="O12" s="55">
        <v>208724.32421300019</v>
      </c>
    </row>
    <row r="13" spans="1:20" x14ac:dyDescent="0.2">
      <c r="A13" s="41">
        <v>2016</v>
      </c>
      <c r="B13" s="54">
        <v>48483822.349232003</v>
      </c>
      <c r="C13" s="54">
        <v>108640618.00962999</v>
      </c>
      <c r="D13" s="54">
        <v>102749542.340277</v>
      </c>
      <c r="E13" s="54">
        <v>1541.269196</v>
      </c>
      <c r="F13" s="54">
        <v>20649.992372000001</v>
      </c>
      <c r="G13" s="54">
        <v>20089.518236</v>
      </c>
      <c r="H13" s="41">
        <v>2016</v>
      </c>
      <c r="I13" s="54">
        <v>145434993.61221597</v>
      </c>
      <c r="J13" s="54">
        <v>174351157.3869172</v>
      </c>
      <c r="K13" s="54">
        <v>216615582.91327617</v>
      </c>
      <c r="L13" s="54">
        <v>259155.7957229999</v>
      </c>
      <c r="M13" s="54">
        <v>208525.90498299967</v>
      </c>
      <c r="N13" s="54">
        <v>252896.68321199945</v>
      </c>
      <c r="O13" s="54">
        <v>203209.65904000044</v>
      </c>
    </row>
    <row r="14" spans="1:20" x14ac:dyDescent="0.2">
      <c r="A14" s="43">
        <v>2017</v>
      </c>
      <c r="B14" s="55">
        <v>53963676.923125997</v>
      </c>
      <c r="C14" s="55">
        <v>118851870.446739</v>
      </c>
      <c r="D14" s="55">
        <v>102002489.54186</v>
      </c>
      <c r="E14" s="55">
        <v>1477.9942020000001</v>
      </c>
      <c r="F14" s="55">
        <v>21762.966358999998</v>
      </c>
      <c r="G14" s="55">
        <v>19423.713368000001</v>
      </c>
      <c r="H14" s="43">
        <v>2017</v>
      </c>
      <c r="I14" s="55">
        <v>154944570.47608903</v>
      </c>
      <c r="J14" s="55">
        <v>185998949.3664282</v>
      </c>
      <c r="K14" s="55">
        <v>220438442.38064122</v>
      </c>
      <c r="L14" s="55">
        <v>253055.4738249995</v>
      </c>
      <c r="M14" s="55">
        <v>204858.24669700008</v>
      </c>
      <c r="N14" s="55">
        <v>246900.09528099978</v>
      </c>
      <c r="O14" s="55">
        <v>199684.77057500009</v>
      </c>
    </row>
    <row r="15" spans="1:20" x14ac:dyDescent="0.2">
      <c r="A15" s="41">
        <v>2018</v>
      </c>
      <c r="B15" s="54">
        <v>60977150.067684002</v>
      </c>
      <c r="C15" s="54">
        <v>147114376.31825101</v>
      </c>
      <c r="D15" s="54">
        <v>106811002.955515</v>
      </c>
      <c r="E15" s="54">
        <v>1586.7678820000001</v>
      </c>
      <c r="F15" s="54">
        <v>24218.198675</v>
      </c>
      <c r="G15" s="54">
        <v>19473.709409999999</v>
      </c>
      <c r="H15" s="41">
        <v>2018</v>
      </c>
      <c r="I15" s="54">
        <v>164610980.33181736</v>
      </c>
      <c r="J15" s="54">
        <v>196746624.38954335</v>
      </c>
      <c r="K15" s="54">
        <v>229494887.73730019</v>
      </c>
      <c r="L15" s="54">
        <v>250186.70144899961</v>
      </c>
      <c r="M15" s="54">
        <v>203595.95364699877</v>
      </c>
      <c r="N15" s="54">
        <v>244261.59701299929</v>
      </c>
      <c r="O15" s="54">
        <v>205149.68547899908</v>
      </c>
    </row>
    <row r="16" spans="1:20" x14ac:dyDescent="0.2">
      <c r="A16" s="43">
        <v>2019</v>
      </c>
      <c r="B16" s="55">
        <v>62663872.242718004</v>
      </c>
      <c r="C16" s="55">
        <v>155880436.11392599</v>
      </c>
      <c r="D16" s="55">
        <v>123603595.71631201</v>
      </c>
      <c r="E16" s="55">
        <v>1594.0788480000001</v>
      </c>
      <c r="F16" s="55">
        <v>27626.483370999998</v>
      </c>
      <c r="G16" s="55">
        <v>22180.167458</v>
      </c>
      <c r="H16" s="43">
        <v>2019</v>
      </c>
      <c r="I16" s="55">
        <v>171351162.29631287</v>
      </c>
      <c r="J16" s="55">
        <v>200563891.20013073</v>
      </c>
      <c r="K16" s="55">
        <v>240932169.11901805</v>
      </c>
      <c r="L16" s="55">
        <v>247540.8429920004</v>
      </c>
      <c r="M16" s="55">
        <v>200121.07289399931</v>
      </c>
      <c r="N16" s="55">
        <v>241233.67852499953</v>
      </c>
      <c r="O16" s="55">
        <v>212174.17464599924</v>
      </c>
    </row>
    <row r="17" spans="1:19" x14ac:dyDescent="0.2">
      <c r="A17" s="41">
        <v>2020</v>
      </c>
      <c r="B17" s="54">
        <v>64503053.487080999</v>
      </c>
      <c r="C17" s="54">
        <v>138955118.82258001</v>
      </c>
      <c r="D17" s="54">
        <v>135114357.89236501</v>
      </c>
      <c r="E17" s="54">
        <v>1475.075292</v>
      </c>
      <c r="F17" s="54">
        <v>26686.511807999999</v>
      </c>
      <c r="G17" s="54">
        <v>19403.753488999999</v>
      </c>
      <c r="H17" s="41">
        <v>2020</v>
      </c>
      <c r="I17" s="54">
        <v>184937699.57836848</v>
      </c>
      <c r="J17" s="54">
        <v>201674270.6239728</v>
      </c>
      <c r="K17" s="54">
        <v>247870105.7999132</v>
      </c>
      <c r="L17" s="54">
        <v>255494.58108300026</v>
      </c>
      <c r="M17" s="54">
        <v>204466.78857700058</v>
      </c>
      <c r="N17" s="54">
        <v>249527.57901500014</v>
      </c>
      <c r="O17" s="54">
        <v>223136.42929899989</v>
      </c>
    </row>
    <row r="18" spans="1:19" x14ac:dyDescent="0.2">
      <c r="A18" s="43">
        <v>2021</v>
      </c>
      <c r="B18" s="55">
        <v>63270307.935687996</v>
      </c>
      <c r="C18" s="55">
        <v>140126383.37189299</v>
      </c>
      <c r="D18" s="55">
        <v>145090821.08994001</v>
      </c>
      <c r="E18" s="55">
        <v>1679.104499</v>
      </c>
      <c r="F18" s="55">
        <v>25170.049171999999</v>
      </c>
      <c r="G18" s="55">
        <v>16248.115485</v>
      </c>
      <c r="H18" s="43">
        <v>2021</v>
      </c>
      <c r="I18" s="55">
        <v>201452504.68997121</v>
      </c>
      <c r="J18" s="55">
        <v>210380629.69851059</v>
      </c>
      <c r="K18" s="55">
        <v>271346576.32704997</v>
      </c>
      <c r="L18" s="55">
        <v>262422.24653800088</v>
      </c>
      <c r="M18" s="55">
        <v>209514.8906609996</v>
      </c>
      <c r="N18" s="55">
        <v>256269.14178800024</v>
      </c>
      <c r="O18" s="55">
        <v>229375.59967500006</v>
      </c>
      <c r="Q18" s="1"/>
      <c r="R18" s="1"/>
      <c r="S18" s="1"/>
    </row>
    <row r="19" spans="1:19" x14ac:dyDescent="0.2">
      <c r="A19" s="41">
        <v>2022</v>
      </c>
      <c r="B19" s="54">
        <v>77771408.500157997</v>
      </c>
      <c r="C19" s="54">
        <v>160921914.367033</v>
      </c>
      <c r="D19" s="54">
        <v>172911441.20792201</v>
      </c>
      <c r="E19" s="54">
        <v>1960.907553</v>
      </c>
      <c r="F19" s="54">
        <v>25368.185804000001</v>
      </c>
      <c r="G19" s="54">
        <v>15989.439979999999</v>
      </c>
      <c r="H19" s="41">
        <v>2022</v>
      </c>
      <c r="I19" s="54">
        <v>229730420.05327418</v>
      </c>
      <c r="J19" s="54">
        <v>241517699.08769387</v>
      </c>
      <c r="K19" s="54">
        <v>293613099.32449925</v>
      </c>
      <c r="L19" s="54">
        <v>272850.32495800086</v>
      </c>
      <c r="M19" s="54">
        <v>216911.32746599946</v>
      </c>
      <c r="N19" s="54">
        <v>264553.33547100105</v>
      </c>
      <c r="O19" s="54">
        <v>233272.59322500011</v>
      </c>
    </row>
    <row r="20" spans="1:19" x14ac:dyDescent="0.2">
      <c r="A20" s="43">
        <v>2023</v>
      </c>
      <c r="B20" s="55">
        <v>86023069.559920996</v>
      </c>
      <c r="C20" s="55">
        <v>167345634.62141401</v>
      </c>
      <c r="D20" s="55">
        <v>205148069.290167</v>
      </c>
      <c r="E20" s="55">
        <v>1978.986805</v>
      </c>
      <c r="F20" s="55">
        <v>25925.520122000002</v>
      </c>
      <c r="G20" s="55">
        <v>15865.156588</v>
      </c>
      <c r="H20" s="43">
        <v>2023</v>
      </c>
      <c r="I20" s="55">
        <v>240845703.7465747</v>
      </c>
      <c r="J20" s="55">
        <v>260877621.408108</v>
      </c>
      <c r="K20" s="55">
        <v>336333198.15749812</v>
      </c>
      <c r="L20" s="55">
        <v>286192.85629899951</v>
      </c>
      <c r="M20" s="55">
        <v>224758.14268500009</v>
      </c>
      <c r="N20" s="55">
        <v>275611.85057700024</v>
      </c>
      <c r="O20" s="55">
        <v>245406.82553599949</v>
      </c>
    </row>
    <row r="21" spans="1:19" x14ac:dyDescent="0.2">
      <c r="A21" s="41">
        <v>2024</v>
      </c>
      <c r="B21" s="54">
        <v>88868555.440779999</v>
      </c>
      <c r="C21" s="54">
        <v>159880313.05998299</v>
      </c>
      <c r="D21" s="54">
        <v>226692136.30234</v>
      </c>
      <c r="E21" s="54">
        <v>2015.294283</v>
      </c>
      <c r="F21" s="54">
        <v>25536.320618000002</v>
      </c>
      <c r="G21" s="54">
        <v>16005.721670999999</v>
      </c>
      <c r="H21" s="41">
        <v>2024</v>
      </c>
      <c r="I21" s="54">
        <v>244141156.47659472</v>
      </c>
      <c r="J21" s="54">
        <v>265259997.91724536</v>
      </c>
      <c r="K21" s="54">
        <v>373530940.86809969</v>
      </c>
      <c r="L21" s="54">
        <v>290156.02613499999</v>
      </c>
      <c r="M21" s="54">
        <v>226133.03553100015</v>
      </c>
      <c r="N21" s="54">
        <v>279230.8410719994</v>
      </c>
      <c r="O21" s="54">
        <v>250585.06809000007</v>
      </c>
      <c r="Q21" s="1"/>
      <c r="R21" s="1"/>
      <c r="S21" s="2"/>
    </row>
    <row r="22" spans="1:19" ht="15.75" customHeight="1" x14ac:dyDescent="0.2">
      <c r="B22" s="2"/>
      <c r="C22" s="2"/>
      <c r="D22" s="2"/>
      <c r="E22" s="1"/>
      <c r="K22" s="1"/>
      <c r="M22" s="10"/>
      <c r="N22" s="10"/>
      <c r="O22" s="69"/>
      <c r="P22" s="31"/>
    </row>
    <row r="23" spans="1:19" x14ac:dyDescent="0.2">
      <c r="B23" s="1"/>
      <c r="C23" s="2"/>
      <c r="D23" s="2"/>
      <c r="E23" s="1"/>
      <c r="F23" s="3"/>
      <c r="G23" s="3"/>
      <c r="K23" s="1"/>
      <c r="M23" s="10"/>
      <c r="N23" s="10"/>
      <c r="O23" s="10"/>
      <c r="P23" s="31"/>
    </row>
    <row r="24" spans="1:19" x14ac:dyDescent="0.2">
      <c r="A24" t="s">
        <v>298</v>
      </c>
      <c r="B24" s="1"/>
      <c r="E24" s="1"/>
      <c r="K24" s="1"/>
      <c r="M24" s="10"/>
      <c r="N24" s="10"/>
      <c r="O24" s="10"/>
      <c r="P24" s="31"/>
    </row>
    <row r="25" spans="1:19" x14ac:dyDescent="0.2">
      <c r="B25" s="4"/>
      <c r="C25" s="4"/>
      <c r="D25" s="4"/>
      <c r="E25" s="4"/>
      <c r="F25" s="4"/>
      <c r="G25" s="4"/>
      <c r="I25" s="4"/>
      <c r="J25" s="4"/>
      <c r="K25" s="4"/>
      <c r="L25" s="4"/>
      <c r="M25" s="4"/>
      <c r="N25" s="4"/>
      <c r="O25" s="4"/>
    </row>
    <row r="26" spans="1:19" x14ac:dyDescent="0.2">
      <c r="E26" s="1"/>
      <c r="F26" s="1"/>
      <c r="G26" s="1"/>
      <c r="I26" s="108"/>
      <c r="J26" s="108"/>
    </row>
    <row r="27" spans="1:19" x14ac:dyDescent="0.2">
      <c r="E27" s="1"/>
      <c r="F27" s="1"/>
      <c r="G27" s="1"/>
    </row>
    <row r="30" spans="1:19" x14ac:dyDescent="0.2">
      <c r="F30" s="1"/>
      <c r="G30" s="1"/>
    </row>
    <row r="31" spans="1:19" x14ac:dyDescent="0.2">
      <c r="F31" s="1"/>
      <c r="G31" s="1"/>
    </row>
    <row r="32" spans="1:19" x14ac:dyDescent="0.2">
      <c r="F32" s="1"/>
      <c r="G32" s="1"/>
    </row>
    <row r="33" spans="6:7" x14ac:dyDescent="0.2">
      <c r="F33" s="1"/>
      <c r="G33" s="1"/>
    </row>
    <row r="34" spans="6:7" x14ac:dyDescent="0.2">
      <c r="F34" s="1"/>
      <c r="G34" s="1"/>
    </row>
    <row r="35" spans="6:7" x14ac:dyDescent="0.2">
      <c r="F35" s="1"/>
      <c r="G35" s="1"/>
    </row>
    <row r="36" spans="6:7" x14ac:dyDescent="0.2">
      <c r="F36" s="1"/>
      <c r="G36" s="1"/>
    </row>
    <row r="37" spans="6:7" x14ac:dyDescent="0.2">
      <c r="F37" s="1"/>
      <c r="G37" s="1"/>
    </row>
    <row r="38" spans="6:7" x14ac:dyDescent="0.2">
      <c r="F38" s="1"/>
      <c r="G38" s="1"/>
    </row>
    <row r="39" spans="6:7" x14ac:dyDescent="0.2">
      <c r="F39" s="1"/>
      <c r="G39" s="1"/>
    </row>
    <row r="40" spans="6:7" x14ac:dyDescent="0.2">
      <c r="F40" s="1"/>
      <c r="G40" s="1"/>
    </row>
    <row r="41" spans="6:7" x14ac:dyDescent="0.2">
      <c r="F41" s="1"/>
      <c r="G41" s="1"/>
    </row>
    <row r="42" spans="6:7" x14ac:dyDescent="0.2">
      <c r="F42" s="1"/>
      <c r="G42" s="1"/>
    </row>
    <row r="43" spans="6:7" x14ac:dyDescent="0.2">
      <c r="F43" s="1"/>
      <c r="G43" s="1"/>
    </row>
    <row r="44" spans="6:7" x14ac:dyDescent="0.2">
      <c r="F44" s="1"/>
      <c r="G44" s="1"/>
    </row>
  </sheetData>
  <mergeCells count="8">
    <mergeCell ref="I5:K5"/>
    <mergeCell ref="M5:O5"/>
    <mergeCell ref="I4:O4"/>
    <mergeCell ref="I3:O3"/>
    <mergeCell ref="B4:G4"/>
    <mergeCell ref="B5:D5"/>
    <mergeCell ref="E5:G5"/>
    <mergeCell ref="B3:G3"/>
  </mergeCells>
  <pageMargins left="0.7" right="0.7" top="0.75" bottom="0.75" header="0.3" footer="0.3"/>
  <pageSetup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79998168889431442"/>
    <pageSetUpPr autoPageBreaks="0"/>
  </sheetPr>
  <dimension ref="A3:P23"/>
  <sheetViews>
    <sheetView workbookViewId="0"/>
  </sheetViews>
  <sheetFormatPr defaultRowHeight="14.25" x14ac:dyDescent="0.2"/>
  <cols>
    <col min="1" max="1" width="36.44140625" customWidth="1"/>
    <col min="2" max="14" width="14.109375" bestFit="1" customWidth="1"/>
    <col min="15" max="16" width="15.5546875" bestFit="1" customWidth="1"/>
  </cols>
  <sheetData>
    <row r="3" spans="1:16" ht="24.95" customHeight="1" x14ac:dyDescent="0.2">
      <c r="A3" s="188" t="s">
        <v>253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</row>
    <row r="4" spans="1:16" ht="20.100000000000001" customHeight="1" x14ac:dyDescent="0.2">
      <c r="A4" s="56"/>
      <c r="B4" s="56">
        <v>2010</v>
      </c>
      <c r="C4" s="56">
        <v>2011</v>
      </c>
      <c r="D4" s="56">
        <v>2012</v>
      </c>
      <c r="E4" s="56">
        <v>2013</v>
      </c>
      <c r="F4" s="56">
        <v>2014</v>
      </c>
      <c r="G4" s="56">
        <v>2015</v>
      </c>
      <c r="H4" s="56">
        <v>2016</v>
      </c>
      <c r="I4" s="56">
        <v>2017</v>
      </c>
      <c r="J4" s="56">
        <v>2018</v>
      </c>
      <c r="K4" s="56">
        <v>2019</v>
      </c>
      <c r="L4" s="56">
        <v>2020</v>
      </c>
      <c r="M4" s="56">
        <v>2021</v>
      </c>
      <c r="N4" s="56">
        <v>2022</v>
      </c>
      <c r="O4" s="56">
        <v>2023</v>
      </c>
      <c r="P4" s="56">
        <v>2024</v>
      </c>
    </row>
    <row r="5" spans="1:16" x14ac:dyDescent="0.2">
      <c r="A5" s="57" t="s">
        <v>217</v>
      </c>
      <c r="B5" s="132">
        <v>660685251.54301</v>
      </c>
      <c r="C5" s="132">
        <v>681895131.36087501</v>
      </c>
      <c r="D5" s="132">
        <v>672970649.12066102</v>
      </c>
      <c r="E5" s="132">
        <v>651085888.24608099</v>
      </c>
      <c r="F5" s="132">
        <v>652723854.09526002</v>
      </c>
      <c r="G5" s="132">
        <v>676687886.89447796</v>
      </c>
      <c r="H5" s="132">
        <v>703562070.66714001</v>
      </c>
      <c r="I5" s="132">
        <v>744525895.76001799</v>
      </c>
      <c r="J5" s="132">
        <v>804600587.34365904</v>
      </c>
      <c r="K5" s="132">
        <v>921533318.676736</v>
      </c>
      <c r="L5" s="132">
        <v>944859958.10969496</v>
      </c>
      <c r="M5" s="132">
        <v>992026918.77191103</v>
      </c>
      <c r="N5" s="132">
        <v>1148184167.13624</v>
      </c>
      <c r="O5" s="132">
        <v>1277366585.2372401</v>
      </c>
      <c r="P5" s="132">
        <v>1312301548.0455899</v>
      </c>
    </row>
    <row r="6" spans="1:16" x14ac:dyDescent="0.2">
      <c r="A6" s="59" t="s">
        <v>234</v>
      </c>
      <c r="B6" s="133">
        <v>100520506.19152901</v>
      </c>
      <c r="C6" s="133">
        <v>100511376.431043</v>
      </c>
      <c r="D6" s="133">
        <v>87723849.692341998</v>
      </c>
      <c r="E6" s="133">
        <v>66845136.646165997</v>
      </c>
      <c r="F6" s="133">
        <v>61345174.441192999</v>
      </c>
      <c r="G6" s="133">
        <v>77903379.189436004</v>
      </c>
      <c r="H6" s="133">
        <v>71154519.867201999</v>
      </c>
      <c r="I6" s="133">
        <v>59685777.781168997</v>
      </c>
      <c r="J6" s="133">
        <v>72174545.336744994</v>
      </c>
      <c r="K6" s="133">
        <v>137518013.17468601</v>
      </c>
      <c r="L6" s="133">
        <v>149953043.28179201</v>
      </c>
      <c r="M6" s="133">
        <v>89129438.370412007</v>
      </c>
      <c r="N6" s="133">
        <v>111112211.52542099</v>
      </c>
      <c r="O6" s="133">
        <v>110887625.31129</v>
      </c>
      <c r="P6" s="133">
        <v>115867340.266174</v>
      </c>
    </row>
    <row r="7" spans="1:16" x14ac:dyDescent="0.2">
      <c r="A7" s="57" t="s">
        <v>235</v>
      </c>
      <c r="B7" s="132">
        <v>76408746.640000001</v>
      </c>
      <c r="C7" s="132">
        <v>80072994.840000004</v>
      </c>
      <c r="D7" s="132">
        <v>85019651.420000002</v>
      </c>
      <c r="E7" s="132">
        <v>85380076.712050006</v>
      </c>
      <c r="F7" s="132">
        <v>99790970.485286996</v>
      </c>
      <c r="G7" s="132">
        <v>247294902.74959299</v>
      </c>
      <c r="H7" s="132">
        <v>222454739.13734299</v>
      </c>
      <c r="I7" s="132">
        <v>265835338.64203599</v>
      </c>
      <c r="J7" s="132">
        <v>289711488.57185298</v>
      </c>
      <c r="K7" s="132">
        <v>379297248.14331698</v>
      </c>
      <c r="L7" s="132">
        <v>413491391.56790203</v>
      </c>
      <c r="M7" s="132">
        <v>413193165.86924201</v>
      </c>
      <c r="N7" s="132">
        <v>490633074.97437298</v>
      </c>
      <c r="O7" s="132">
        <v>557430047.031672</v>
      </c>
      <c r="P7" s="132">
        <v>565549535.83628404</v>
      </c>
    </row>
    <row r="8" spans="1:16" x14ac:dyDescent="0.2">
      <c r="A8" s="47"/>
      <c r="B8" s="68"/>
      <c r="C8" s="68"/>
      <c r="D8" s="68"/>
      <c r="E8" s="68"/>
      <c r="F8" s="68"/>
      <c r="G8" s="68"/>
      <c r="H8" s="68"/>
      <c r="I8" s="47"/>
    </row>
    <row r="9" spans="1:16" x14ac:dyDescent="0.2">
      <c r="B9" s="68"/>
      <c r="C9" s="68"/>
      <c r="D9" s="68"/>
      <c r="E9" s="68"/>
      <c r="F9" s="68"/>
      <c r="G9" s="68"/>
      <c r="H9" s="68"/>
      <c r="I9" s="68"/>
    </row>
    <row r="10" spans="1:16" x14ac:dyDescent="0.2">
      <c r="A10" t="s">
        <v>295</v>
      </c>
    </row>
    <row r="12" spans="1:16" x14ac:dyDescent="0.2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</row>
    <row r="13" spans="1:16" x14ac:dyDescent="0.2"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</row>
    <row r="14" spans="1:16" x14ac:dyDescent="0.2"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</row>
    <row r="15" spans="1:16" x14ac:dyDescent="0.2"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</row>
    <row r="19" spans="2:16" x14ac:dyDescent="0.2"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</row>
    <row r="20" spans="2:16" x14ac:dyDescent="0.2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</row>
    <row r="22" spans="2:16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2:16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</sheetData>
  <mergeCells count="1">
    <mergeCell ref="A3:P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79998168889431442"/>
    <pageSetUpPr autoPageBreaks="0"/>
  </sheetPr>
  <dimension ref="A3:R51"/>
  <sheetViews>
    <sheetView zoomScale="80" zoomScaleNormal="80" workbookViewId="0"/>
  </sheetViews>
  <sheetFormatPr defaultRowHeight="14.25" x14ac:dyDescent="0.2"/>
  <cols>
    <col min="1" max="1" width="61.21875" customWidth="1"/>
    <col min="2" max="2" width="9" customWidth="1"/>
    <col min="3" max="3" width="14.21875" bestFit="1" customWidth="1"/>
    <col min="4" max="8" width="14.109375" bestFit="1" customWidth="1"/>
    <col min="9" max="15" width="14.21875" bestFit="1" customWidth="1"/>
    <col min="16" max="17" width="15.5546875" bestFit="1" customWidth="1"/>
    <col min="18" max="18" width="13.109375" bestFit="1" customWidth="1"/>
  </cols>
  <sheetData>
    <row r="3" spans="1:18" ht="24.95" customHeight="1" x14ac:dyDescent="0.2">
      <c r="A3" s="188" t="s">
        <v>254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</row>
    <row r="4" spans="1:18" ht="20.100000000000001" customHeight="1" x14ac:dyDescent="0.2">
      <c r="A4" s="56" t="s">
        <v>62</v>
      </c>
      <c r="B4" s="56" t="s">
        <v>241</v>
      </c>
      <c r="C4" s="56">
        <v>2010</v>
      </c>
      <c r="D4" s="56">
        <v>2011</v>
      </c>
      <c r="E4" s="56">
        <v>2012</v>
      </c>
      <c r="F4" s="56">
        <v>2013</v>
      </c>
      <c r="G4" s="56">
        <v>2014</v>
      </c>
      <c r="H4" s="56">
        <v>2015</v>
      </c>
      <c r="I4" s="56">
        <v>2016</v>
      </c>
      <c r="J4" s="56">
        <v>2017</v>
      </c>
      <c r="K4" s="56">
        <v>2018</v>
      </c>
      <c r="L4" s="56">
        <v>2019</v>
      </c>
      <c r="M4" s="56">
        <v>2020</v>
      </c>
      <c r="N4" s="56">
        <v>2021</v>
      </c>
      <c r="O4" s="56">
        <v>2022</v>
      </c>
      <c r="P4" s="56">
        <v>2023</v>
      </c>
      <c r="Q4" s="56">
        <v>2024</v>
      </c>
    </row>
    <row r="5" spans="1:18" ht="14.1" customHeight="1" x14ac:dyDescent="0.2">
      <c r="A5" s="138"/>
      <c r="B5" s="189" t="s">
        <v>242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1"/>
    </row>
    <row r="6" spans="1:18" ht="14.1" customHeight="1" x14ac:dyDescent="0.2">
      <c r="A6" s="57" t="s">
        <v>217</v>
      </c>
      <c r="B6" s="57" t="s">
        <v>219</v>
      </c>
      <c r="C6" s="132">
        <v>660685251.54301</v>
      </c>
      <c r="D6" s="132">
        <v>681895131.36087501</v>
      </c>
      <c r="E6" s="132">
        <v>672970649.12066102</v>
      </c>
      <c r="F6" s="132">
        <v>651085888.24608099</v>
      </c>
      <c r="G6" s="132">
        <v>652723854.09526002</v>
      </c>
      <c r="H6" s="132">
        <v>676687886.89447796</v>
      </c>
      <c r="I6" s="132">
        <v>703562070.66714001</v>
      </c>
      <c r="J6" s="132">
        <v>744525895.76001799</v>
      </c>
      <c r="K6" s="132">
        <v>804600587.34365904</v>
      </c>
      <c r="L6" s="132">
        <v>921533318.676736</v>
      </c>
      <c r="M6" s="132">
        <v>944859958.10969496</v>
      </c>
      <c r="N6" s="132">
        <v>992026918.77191103</v>
      </c>
      <c r="O6" s="132">
        <v>1148184167.13624</v>
      </c>
      <c r="P6" s="132">
        <v>1277366585.2372401</v>
      </c>
      <c r="Q6" s="132">
        <v>1312301548.0455899</v>
      </c>
    </row>
    <row r="7" spans="1:18" ht="14.1" customHeight="1" x14ac:dyDescent="0.2">
      <c r="A7" s="59" t="s">
        <v>67</v>
      </c>
      <c r="B7" s="59" t="s">
        <v>221</v>
      </c>
      <c r="C7" s="192">
        <v>76833441.994122997</v>
      </c>
      <c r="D7" s="192">
        <v>61204679.824070998</v>
      </c>
      <c r="E7" s="133">
        <v>64933686.641468003</v>
      </c>
      <c r="F7" s="133">
        <v>45002683.10898</v>
      </c>
      <c r="G7" s="133">
        <v>51930519.009300999</v>
      </c>
      <c r="H7" s="133">
        <v>43952987.667052001</v>
      </c>
      <c r="I7" s="133">
        <v>27878380.62909</v>
      </c>
      <c r="J7" s="133">
        <v>22737255.258180998</v>
      </c>
      <c r="K7" s="133">
        <v>26353971.667222999</v>
      </c>
      <c r="L7" s="133">
        <v>24283085.044484999</v>
      </c>
      <c r="M7" s="133">
        <v>22552913.155329999</v>
      </c>
      <c r="N7" s="133">
        <v>30462493.407347001</v>
      </c>
      <c r="O7" s="133">
        <v>35341049.391377002</v>
      </c>
      <c r="P7" s="133">
        <v>45835535.947555996</v>
      </c>
      <c r="Q7" s="133">
        <v>67592146.776216999</v>
      </c>
      <c r="R7" s="84"/>
    </row>
    <row r="8" spans="1:18" ht="14.1" customHeight="1" x14ac:dyDescent="0.2">
      <c r="A8" s="57" t="s">
        <v>236</v>
      </c>
      <c r="B8" s="57">
        <v>7</v>
      </c>
      <c r="C8" s="193"/>
      <c r="D8" s="193"/>
      <c r="E8" s="132">
        <v>5750098.5818809997</v>
      </c>
      <c r="F8" s="132">
        <v>2418027.4717850001</v>
      </c>
      <c r="G8" s="132">
        <v>3898517.0681099999</v>
      </c>
      <c r="H8" s="132">
        <v>6452051.3150669998</v>
      </c>
      <c r="I8" s="132">
        <v>16705652.329469999</v>
      </c>
      <c r="J8" s="132">
        <v>13261378.629242999</v>
      </c>
      <c r="K8" s="132">
        <v>3708132.2415379998</v>
      </c>
      <c r="L8" s="132">
        <v>1264902.260788</v>
      </c>
      <c r="M8" s="132">
        <v>993591.98722400004</v>
      </c>
      <c r="N8" s="132">
        <v>5265743.6103809997</v>
      </c>
      <c r="O8" s="132">
        <v>4177368.0676060002</v>
      </c>
      <c r="P8" s="132">
        <v>2035551.3569070001</v>
      </c>
      <c r="Q8" s="132">
        <v>2420775.8136610002</v>
      </c>
    </row>
    <row r="9" spans="1:18" ht="14.25" customHeight="1" x14ac:dyDescent="0.2">
      <c r="A9" s="138"/>
      <c r="B9" s="189" t="s">
        <v>244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1"/>
    </row>
    <row r="10" spans="1:18" x14ac:dyDescent="0.2">
      <c r="A10" s="57" t="s">
        <v>234</v>
      </c>
      <c r="B10" s="57">
        <v>25</v>
      </c>
      <c r="C10" s="132">
        <v>100520506.19152901</v>
      </c>
      <c r="D10" s="132">
        <v>100511376.431043</v>
      </c>
      <c r="E10" s="132">
        <v>87723849.692341998</v>
      </c>
      <c r="F10" s="132">
        <v>66845136.646165997</v>
      </c>
      <c r="G10" s="132">
        <v>61345174.441192999</v>
      </c>
      <c r="H10" s="132">
        <v>77903379.189436004</v>
      </c>
      <c r="I10" s="132">
        <v>71154519.867201999</v>
      </c>
      <c r="J10" s="132">
        <v>59685777.781168997</v>
      </c>
      <c r="K10" s="132">
        <v>72174545.336744994</v>
      </c>
      <c r="L10" s="132">
        <v>137518013.17468601</v>
      </c>
      <c r="M10" s="132">
        <v>149953043.28179201</v>
      </c>
      <c r="N10" s="132">
        <v>89129438.370412007</v>
      </c>
      <c r="O10" s="132">
        <v>111112211.52542099</v>
      </c>
      <c r="P10" s="132">
        <v>110887625.31129</v>
      </c>
      <c r="Q10" s="132">
        <v>115867340.266174</v>
      </c>
    </row>
    <row r="11" spans="1:18" ht="18.75" customHeight="1" x14ac:dyDescent="0.2">
      <c r="A11" s="59" t="s">
        <v>237</v>
      </c>
      <c r="B11" s="59">
        <v>27</v>
      </c>
      <c r="C11" s="133">
        <v>12864832.632874001</v>
      </c>
      <c r="D11" s="133">
        <v>12880098.664047001</v>
      </c>
      <c r="E11" s="133">
        <v>8409331.5186759997</v>
      </c>
      <c r="F11" s="133">
        <v>7126773.0899970001</v>
      </c>
      <c r="G11" s="133">
        <v>8776828.1135179996</v>
      </c>
      <c r="H11" s="133">
        <v>8606630.789477</v>
      </c>
      <c r="I11" s="133">
        <v>11184265.216120001</v>
      </c>
      <c r="J11" s="133">
        <v>4884743.9742050003</v>
      </c>
      <c r="K11" s="133">
        <v>6402140.3667219998</v>
      </c>
      <c r="L11" s="133">
        <v>38170892.954301</v>
      </c>
      <c r="M11" s="133">
        <v>32325643.597339001</v>
      </c>
      <c r="N11" s="133">
        <v>12777665.335270001</v>
      </c>
      <c r="O11" s="133">
        <v>12649102.49914</v>
      </c>
      <c r="P11" s="133">
        <v>14367530.38538</v>
      </c>
      <c r="Q11" s="133">
        <v>16536740.639659001</v>
      </c>
    </row>
    <row r="12" spans="1:18" x14ac:dyDescent="0.2">
      <c r="A12" s="57" t="s">
        <v>238</v>
      </c>
      <c r="B12" s="57">
        <v>29</v>
      </c>
      <c r="C12" s="132">
        <v>37457158.595271997</v>
      </c>
      <c r="D12" s="132">
        <v>42287329.294977002</v>
      </c>
      <c r="E12" s="132">
        <v>59356755.446304001</v>
      </c>
      <c r="F12" s="132">
        <v>7850210.5338949999</v>
      </c>
      <c r="G12" s="132">
        <v>46959589.307375997</v>
      </c>
      <c r="H12" s="132" t="s">
        <v>305</v>
      </c>
      <c r="I12" s="132">
        <v>33646566.802547</v>
      </c>
      <c r="J12" s="132">
        <v>25105463.044569001</v>
      </c>
      <c r="K12" s="132">
        <v>42771561.574095003</v>
      </c>
      <c r="L12" s="132">
        <v>71114545.067257002</v>
      </c>
      <c r="M12" s="132">
        <v>152911782.110098</v>
      </c>
      <c r="N12" s="132">
        <v>79915671.852246001</v>
      </c>
      <c r="O12" s="132">
        <v>23946858.654192001</v>
      </c>
      <c r="P12" s="132">
        <v>-31639005.468680002</v>
      </c>
      <c r="Q12" s="132">
        <v>19096064.30858</v>
      </c>
    </row>
    <row r="13" spans="1:18" x14ac:dyDescent="0.2">
      <c r="A13" s="138"/>
      <c r="B13" s="189" t="s">
        <v>243</v>
      </c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1"/>
    </row>
    <row r="14" spans="1:18" x14ac:dyDescent="0.2">
      <c r="A14" s="57" t="s">
        <v>235</v>
      </c>
      <c r="B14" s="57">
        <v>26</v>
      </c>
      <c r="C14" s="132">
        <v>76408746.640000001</v>
      </c>
      <c r="D14" s="132">
        <v>80072994.840000004</v>
      </c>
      <c r="E14" s="132">
        <v>85019651.420000002</v>
      </c>
      <c r="F14" s="132">
        <v>85380076.712050006</v>
      </c>
      <c r="G14" s="132">
        <v>99790970.485286996</v>
      </c>
      <c r="H14" s="132">
        <v>247294902.74959299</v>
      </c>
      <c r="I14" s="132">
        <v>222454739.13734299</v>
      </c>
      <c r="J14" s="132">
        <v>265835338.64203599</v>
      </c>
      <c r="K14" s="132">
        <v>289711488.57185298</v>
      </c>
      <c r="L14" s="132">
        <v>379297248.14331698</v>
      </c>
      <c r="M14" s="132">
        <v>413491391.56790203</v>
      </c>
      <c r="N14" s="132">
        <v>413193165.86924201</v>
      </c>
      <c r="O14" s="132">
        <v>490633074.97437298</v>
      </c>
      <c r="P14" s="132">
        <v>557430047.031672</v>
      </c>
      <c r="Q14" s="132">
        <v>565549535.83628404</v>
      </c>
    </row>
    <row r="15" spans="1:18" x14ac:dyDescent="0.2">
      <c r="A15" s="59" t="s">
        <v>239</v>
      </c>
      <c r="B15" s="59">
        <v>28</v>
      </c>
      <c r="C15" s="133">
        <v>12514893.91</v>
      </c>
      <c r="D15" s="133" t="s">
        <v>305</v>
      </c>
      <c r="E15" s="133" t="s">
        <v>305</v>
      </c>
      <c r="F15" s="133" t="s">
        <v>305</v>
      </c>
      <c r="G15" s="133">
        <v>17436819.491657</v>
      </c>
      <c r="H15" s="133">
        <v>28042819.135042001</v>
      </c>
      <c r="I15" s="133">
        <v>56257302.296389997</v>
      </c>
      <c r="J15" s="133">
        <v>67457621.227006003</v>
      </c>
      <c r="K15" s="133">
        <v>74934021.020157993</v>
      </c>
      <c r="L15" s="133">
        <v>105411371.471652</v>
      </c>
      <c r="M15" s="133">
        <v>120476102.27513599</v>
      </c>
      <c r="N15" s="133">
        <v>115051753.46022201</v>
      </c>
      <c r="O15" s="133">
        <v>131813937.75110801</v>
      </c>
      <c r="P15" s="133">
        <v>154263792.88934201</v>
      </c>
      <c r="Q15" s="133">
        <v>171290497.44117701</v>
      </c>
    </row>
    <row r="16" spans="1:18" x14ac:dyDescent="0.2">
      <c r="A16" s="57" t="s">
        <v>240</v>
      </c>
      <c r="B16" s="57">
        <v>30</v>
      </c>
      <c r="C16" s="132">
        <v>79971042.590000004</v>
      </c>
      <c r="D16" s="132">
        <v>58482974.109999999</v>
      </c>
      <c r="E16" s="132">
        <v>55738274.979999997</v>
      </c>
      <c r="F16" s="132">
        <v>76040172.980000004</v>
      </c>
      <c r="G16" s="132">
        <v>37184169.202500001</v>
      </c>
      <c r="H16" s="132" t="s">
        <v>305</v>
      </c>
      <c r="I16" s="132">
        <v>160060647.41749999</v>
      </c>
      <c r="J16" s="132">
        <v>140632661.4075</v>
      </c>
      <c r="K16" s="132">
        <v>167873399.4675</v>
      </c>
      <c r="L16" s="132">
        <v>203904095.96443</v>
      </c>
      <c r="M16" s="132">
        <v>372462040.41814399</v>
      </c>
      <c r="N16" s="132">
        <v>208946247.935462</v>
      </c>
      <c r="O16" s="132">
        <v>207636820.264792</v>
      </c>
      <c r="P16" s="132">
        <v>270431638.63090599</v>
      </c>
      <c r="Q16" s="132">
        <v>263774292.26280299</v>
      </c>
    </row>
    <row r="17" spans="1:18" x14ac:dyDescent="0.2">
      <c r="A17" s="131" t="s">
        <v>306</v>
      </c>
      <c r="B17" s="134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9" spans="1:18" x14ac:dyDescent="0.2">
      <c r="A19" t="s">
        <v>295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8" x14ac:dyDescent="0.2"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"/>
    </row>
    <row r="21" spans="1:18" x14ac:dyDescent="0.2"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</row>
    <row r="31" spans="1:18" x14ac:dyDescent="0.2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8" spans="3:17" x14ac:dyDescent="0.2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42" spans="3:17" x14ac:dyDescent="0.2"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</row>
    <row r="43" spans="3:17" x14ac:dyDescent="0.2"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</row>
    <row r="45" spans="3:17" x14ac:dyDescent="0.2"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</row>
    <row r="46" spans="3:17" x14ac:dyDescent="0.2"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</row>
    <row r="49" spans="3:17" x14ac:dyDescent="0.2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3:17" x14ac:dyDescent="0.2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3:17" x14ac:dyDescent="0.2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</sheetData>
  <mergeCells count="6">
    <mergeCell ref="A3:Q3"/>
    <mergeCell ref="B5:Q5"/>
    <mergeCell ref="B9:Q9"/>
    <mergeCell ref="B13:Q13"/>
    <mergeCell ref="C7:C8"/>
    <mergeCell ref="D7:D8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  <pageSetUpPr autoPageBreaks="0"/>
  </sheetPr>
  <dimension ref="A3:N33"/>
  <sheetViews>
    <sheetView workbookViewId="0"/>
  </sheetViews>
  <sheetFormatPr defaultRowHeight="14.25" x14ac:dyDescent="0.2"/>
  <cols>
    <col min="1" max="1" width="34.21875" customWidth="1"/>
    <col min="2" max="10" width="14.21875" customWidth="1"/>
  </cols>
  <sheetData>
    <row r="3" spans="1:10" ht="24.95" customHeight="1" x14ac:dyDescent="0.2">
      <c r="A3" s="188" t="s">
        <v>255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ht="20.100000000000001" customHeight="1" x14ac:dyDescent="0.2">
      <c r="A4" s="56" t="s">
        <v>225</v>
      </c>
      <c r="B4" s="56">
        <v>2016</v>
      </c>
      <c r="C4" s="56">
        <v>2017</v>
      </c>
      <c r="D4" s="56">
        <v>2018</v>
      </c>
      <c r="E4" s="56">
        <v>2019</v>
      </c>
      <c r="F4" s="56">
        <v>2020</v>
      </c>
      <c r="G4" s="56">
        <v>2021</v>
      </c>
      <c r="H4" s="56">
        <v>2022</v>
      </c>
      <c r="I4" s="56">
        <v>2023</v>
      </c>
      <c r="J4" s="56">
        <v>2024</v>
      </c>
    </row>
    <row r="5" spans="1:10" x14ac:dyDescent="0.2">
      <c r="A5" s="57" t="s">
        <v>226</v>
      </c>
      <c r="B5" s="123">
        <v>1.1200000000000001</v>
      </c>
      <c r="C5" s="123">
        <v>0.98</v>
      </c>
      <c r="D5" s="123">
        <v>0.94</v>
      </c>
      <c r="E5" s="123">
        <v>0.92</v>
      </c>
      <c r="F5" s="123">
        <v>1.31</v>
      </c>
      <c r="G5" s="123">
        <v>0.83</v>
      </c>
      <c r="H5" s="123">
        <v>0.66</v>
      </c>
      <c r="I5" s="123">
        <v>0.62</v>
      </c>
      <c r="J5" s="123">
        <v>0.72</v>
      </c>
    </row>
    <row r="6" spans="1:10" x14ac:dyDescent="0.2">
      <c r="A6" s="59" t="s">
        <v>227</v>
      </c>
      <c r="B6" s="124">
        <v>1.26</v>
      </c>
      <c r="C6" s="124">
        <v>1.1599999999999999</v>
      </c>
      <c r="D6" s="124">
        <v>1.03</v>
      </c>
      <c r="E6" s="124">
        <v>1.05</v>
      </c>
      <c r="F6" s="124">
        <v>1.42</v>
      </c>
      <c r="G6" s="124">
        <v>0.82</v>
      </c>
      <c r="H6" s="124">
        <v>0.73</v>
      </c>
      <c r="I6" s="124">
        <v>0.65</v>
      </c>
      <c r="J6" s="124">
        <v>0.77</v>
      </c>
    </row>
    <row r="7" spans="1:10" x14ac:dyDescent="0.2">
      <c r="A7" s="57" t="s">
        <v>228</v>
      </c>
      <c r="B7" s="123">
        <v>1.02</v>
      </c>
      <c r="C7" s="123">
        <v>0.93</v>
      </c>
      <c r="D7" s="123">
        <v>0.95</v>
      </c>
      <c r="E7" s="123">
        <v>0.88</v>
      </c>
      <c r="F7" s="123">
        <v>1.28</v>
      </c>
      <c r="G7" s="123">
        <v>0.84</v>
      </c>
      <c r="H7" s="123">
        <v>0.83</v>
      </c>
      <c r="I7" s="123">
        <v>0.81</v>
      </c>
      <c r="J7" s="123">
        <v>0.78</v>
      </c>
    </row>
    <row r="8" spans="1:10" x14ac:dyDescent="0.2">
      <c r="A8" s="59" t="s">
        <v>229</v>
      </c>
      <c r="B8" s="124">
        <v>1.1499999999999999</v>
      </c>
      <c r="C8" s="124">
        <v>1.05</v>
      </c>
      <c r="D8" s="124">
        <v>1.1000000000000001</v>
      </c>
      <c r="E8" s="124">
        <v>1.05</v>
      </c>
      <c r="F8" s="124">
        <v>1.49</v>
      </c>
      <c r="G8" s="124">
        <v>0.96</v>
      </c>
      <c r="H8" s="124">
        <v>0.96</v>
      </c>
      <c r="I8" s="124">
        <v>0.92</v>
      </c>
      <c r="J8" s="124">
        <v>0.86</v>
      </c>
    </row>
    <row r="9" spans="1:10" x14ac:dyDescent="0.2">
      <c r="A9" s="47"/>
      <c r="B9" s="68"/>
      <c r="C9" s="68"/>
      <c r="D9" s="68"/>
      <c r="E9" s="68"/>
      <c r="F9" s="68"/>
      <c r="G9" s="68"/>
      <c r="H9" s="68"/>
      <c r="I9" s="47"/>
    </row>
    <row r="11" spans="1:10" x14ac:dyDescent="0.2">
      <c r="A11" t="s">
        <v>300</v>
      </c>
    </row>
    <row r="13" spans="1:10" x14ac:dyDescent="0.2">
      <c r="A13" s="9"/>
    </row>
    <row r="14" spans="1:10" x14ac:dyDescent="0.2">
      <c r="A14" s="9"/>
    </row>
    <row r="15" spans="1:10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x14ac:dyDescent="0.2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4" x14ac:dyDescent="0.2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4" x14ac:dyDescent="0.2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4" x14ac:dyDescent="0.2">
      <c r="A19" s="9"/>
    </row>
    <row r="20" spans="1:14" x14ac:dyDescent="0.2">
      <c r="A20" s="9"/>
    </row>
    <row r="21" spans="1:14" x14ac:dyDescent="0.2"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">
      <c r="C22" s="9"/>
      <c r="D22" s="9"/>
    </row>
    <row r="23" spans="1:14" x14ac:dyDescent="0.2">
      <c r="C23" s="9"/>
      <c r="D23" s="9"/>
    </row>
    <row r="24" spans="1:14" x14ac:dyDescent="0.2">
      <c r="C24" s="9"/>
      <c r="D24" s="9"/>
    </row>
    <row r="25" spans="1:14" x14ac:dyDescent="0.2">
      <c r="C25" s="9"/>
      <c r="D25" s="9"/>
    </row>
    <row r="26" spans="1:14" x14ac:dyDescent="0.2">
      <c r="C26" s="9"/>
      <c r="D26" s="9"/>
    </row>
    <row r="27" spans="1:14" x14ac:dyDescent="0.2">
      <c r="C27" s="9"/>
      <c r="D27" s="9"/>
    </row>
    <row r="28" spans="1:14" x14ac:dyDescent="0.2">
      <c r="C28" s="9"/>
      <c r="D28" s="9"/>
    </row>
    <row r="29" spans="1:14" x14ac:dyDescent="0.2">
      <c r="C29" s="9"/>
      <c r="D29" s="9"/>
    </row>
    <row r="30" spans="1:14" x14ac:dyDescent="0.2">
      <c r="C30" s="9"/>
      <c r="D30" s="9"/>
    </row>
    <row r="31" spans="1:14" x14ac:dyDescent="0.2">
      <c r="C31" s="9"/>
      <c r="D31" s="9"/>
    </row>
    <row r="32" spans="1:14" x14ac:dyDescent="0.2">
      <c r="C32" s="9"/>
      <c r="D32" s="9"/>
    </row>
    <row r="33" spans="2:10" x14ac:dyDescent="0.2">
      <c r="B33" s="9"/>
      <c r="C33" s="9"/>
      <c r="D33" s="9"/>
      <c r="E33" s="9"/>
      <c r="F33" s="9"/>
      <c r="G33" s="9"/>
      <c r="H33" s="9"/>
      <c r="I33" s="9"/>
      <c r="J33" s="9"/>
    </row>
  </sheetData>
  <mergeCells count="1">
    <mergeCell ref="A3:J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79998168889431442"/>
    <pageSetUpPr autoPageBreaks="0"/>
  </sheetPr>
  <dimension ref="A3:J54"/>
  <sheetViews>
    <sheetView workbookViewId="0"/>
  </sheetViews>
  <sheetFormatPr defaultColWidth="9.21875" defaultRowHeight="14.25" x14ac:dyDescent="0.2"/>
  <cols>
    <col min="1" max="1" width="35" style="47" customWidth="1"/>
    <col min="2" max="10" width="14.44140625" style="47" customWidth="1"/>
    <col min="11" max="16384" width="9.21875" style="47"/>
  </cols>
  <sheetData>
    <row r="3" spans="1:10" ht="24.95" customHeight="1" x14ac:dyDescent="0.2">
      <c r="A3" s="188" t="s">
        <v>256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ht="20.100000000000001" customHeight="1" x14ac:dyDescent="0.2">
      <c r="A4" s="56" t="s">
        <v>214</v>
      </c>
      <c r="B4" s="56">
        <v>2016</v>
      </c>
      <c r="C4" s="56">
        <v>2017</v>
      </c>
      <c r="D4" s="56">
        <v>2018</v>
      </c>
      <c r="E4" s="56">
        <v>2019</v>
      </c>
      <c r="F4" s="56">
        <v>2020</v>
      </c>
      <c r="G4" s="56">
        <v>2021</v>
      </c>
      <c r="H4" s="56">
        <v>2022</v>
      </c>
      <c r="I4" s="56">
        <v>2023</v>
      </c>
      <c r="J4" s="56">
        <v>2024</v>
      </c>
    </row>
    <row r="5" spans="1:10" x14ac:dyDescent="0.2">
      <c r="A5" s="57" t="s">
        <v>289</v>
      </c>
      <c r="B5" s="58">
        <v>151124635.16828302</v>
      </c>
      <c r="C5" s="58">
        <v>163671183.67998201</v>
      </c>
      <c r="D5" s="58">
        <v>166564117.89635399</v>
      </c>
      <c r="E5" s="58">
        <v>176268982.6909</v>
      </c>
      <c r="F5" s="58">
        <v>169477176.49616101</v>
      </c>
      <c r="G5" s="58">
        <v>176836744.34830201</v>
      </c>
      <c r="H5" s="58">
        <v>211945316.73417002</v>
      </c>
      <c r="I5" s="58">
        <v>219736579.31732199</v>
      </c>
      <c r="J5" s="58">
        <v>213819077.804474</v>
      </c>
    </row>
    <row r="6" spans="1:10" x14ac:dyDescent="0.2">
      <c r="A6" s="59" t="s">
        <v>174</v>
      </c>
      <c r="B6" s="60">
        <v>552437430.47885394</v>
      </c>
      <c r="C6" s="60">
        <v>580854708.09003305</v>
      </c>
      <c r="D6" s="60">
        <v>638036466.41730404</v>
      </c>
      <c r="E6" s="60">
        <v>745264331.99583495</v>
      </c>
      <c r="F6" s="60">
        <v>775382778.61353302</v>
      </c>
      <c r="G6" s="60">
        <v>815190170.40360796</v>
      </c>
      <c r="H6" s="60">
        <v>936238849.41571605</v>
      </c>
      <c r="I6" s="60">
        <v>1054917838.1519099</v>
      </c>
      <c r="J6" s="60">
        <v>1096126494.6048601</v>
      </c>
    </row>
    <row r="7" spans="1:10" x14ac:dyDescent="0.2">
      <c r="A7" s="61" t="s">
        <v>175</v>
      </c>
      <c r="B7" s="68"/>
      <c r="C7" s="68"/>
      <c r="D7" s="68"/>
      <c r="E7" s="68"/>
      <c r="F7" s="68"/>
      <c r="G7" s="68"/>
      <c r="H7" s="68"/>
    </row>
    <row r="8" spans="1:10" x14ac:dyDescent="0.2">
      <c r="B8" s="68"/>
      <c r="C8" s="68"/>
      <c r="D8" s="68"/>
      <c r="E8" s="68"/>
      <c r="F8" s="68"/>
      <c r="G8" s="68"/>
      <c r="H8" s="68"/>
    </row>
    <row r="9" spans="1:10" x14ac:dyDescent="0.2">
      <c r="A9" t="s">
        <v>295</v>
      </c>
      <c r="B9" s="68"/>
      <c r="C9" s="68"/>
      <c r="D9" s="68"/>
      <c r="E9" s="68"/>
      <c r="F9" s="68"/>
      <c r="G9" s="68"/>
      <c r="H9" s="68"/>
    </row>
    <row r="10" spans="1:10" x14ac:dyDescent="0.2">
      <c r="B10" s="68"/>
      <c r="C10" s="68"/>
      <c r="D10" s="68"/>
      <c r="E10" s="68"/>
      <c r="F10" s="68"/>
      <c r="G10" s="68"/>
      <c r="H10" s="68"/>
      <c r="I10" s="68"/>
    </row>
    <row r="11" spans="1:10" x14ac:dyDescent="0.2">
      <c r="B11" s="68"/>
      <c r="C11" s="68"/>
      <c r="D11" s="68"/>
      <c r="E11" s="68"/>
      <c r="F11" s="68"/>
      <c r="G11" s="68"/>
      <c r="H11" s="68"/>
      <c r="I11" s="68"/>
    </row>
    <row r="15" spans="1:10" x14ac:dyDescent="0.2">
      <c r="B15" s="50"/>
    </row>
    <row r="17" spans="1:10" x14ac:dyDescent="0.2">
      <c r="B17" s="50"/>
      <c r="C17" s="50"/>
    </row>
    <row r="18" spans="1:10" x14ac:dyDescent="0.2">
      <c r="B18" s="50"/>
      <c r="C18" s="50"/>
      <c r="D18" s="50"/>
      <c r="E18" s="50"/>
      <c r="F18" s="50"/>
      <c r="G18" s="50"/>
      <c r="H18" s="50"/>
      <c r="I18" s="50"/>
    </row>
    <row r="19" spans="1:10" x14ac:dyDescent="0.2">
      <c r="B19" s="50"/>
      <c r="C19" s="50"/>
      <c r="D19" s="50"/>
      <c r="E19" s="50"/>
      <c r="F19" s="50"/>
      <c r="G19" s="50"/>
      <c r="H19" s="50"/>
      <c r="I19" s="50"/>
      <c r="J19" s="50"/>
    </row>
    <row r="20" spans="1:10" x14ac:dyDescent="0.2">
      <c r="B20" s="62"/>
      <c r="C20" s="62"/>
      <c r="D20" s="62"/>
      <c r="E20" s="62"/>
      <c r="F20" s="62"/>
      <c r="G20" s="62"/>
      <c r="H20" s="62"/>
    </row>
    <row r="22" spans="1:10" x14ac:dyDescent="0.2">
      <c r="B22" s="63"/>
      <c r="C22" s="63"/>
      <c r="D22" s="63"/>
      <c r="E22" s="63"/>
      <c r="F22" s="63"/>
      <c r="G22" s="63"/>
      <c r="H22" s="63"/>
    </row>
    <row r="23" spans="1:10" x14ac:dyDescent="0.2">
      <c r="B23" s="63"/>
      <c r="C23" s="63"/>
      <c r="D23" s="63"/>
      <c r="E23" s="63"/>
      <c r="F23" s="63"/>
      <c r="G23" s="63"/>
      <c r="H23" s="63"/>
    </row>
    <row r="24" spans="1:10" x14ac:dyDescent="0.2">
      <c r="B24" s="63"/>
      <c r="C24" s="63"/>
      <c r="D24" s="63"/>
      <c r="E24" s="63"/>
      <c r="F24" s="63"/>
      <c r="G24" s="63"/>
      <c r="H24" s="63"/>
    </row>
    <row r="25" spans="1:10" x14ac:dyDescent="0.2">
      <c r="A25" s="61"/>
      <c r="B25" s="63"/>
      <c r="C25" s="63"/>
      <c r="D25" s="63"/>
      <c r="E25" s="63"/>
      <c r="F25" s="63"/>
      <c r="G25" s="63"/>
      <c r="H25" s="63"/>
    </row>
    <row r="26" spans="1:10" x14ac:dyDescent="0.2">
      <c r="A26" s="61"/>
      <c r="B26" s="63"/>
      <c r="C26" s="63"/>
      <c r="D26" s="63"/>
      <c r="E26" s="63"/>
      <c r="F26" s="63"/>
      <c r="G26" s="63"/>
      <c r="H26" s="63"/>
    </row>
    <row r="27" spans="1:10" x14ac:dyDescent="0.2">
      <c r="A27" s="61"/>
      <c r="B27" s="63"/>
      <c r="C27" s="63"/>
      <c r="D27" s="63"/>
      <c r="E27" s="63"/>
      <c r="F27" s="63"/>
      <c r="G27" s="63"/>
      <c r="H27" s="63"/>
    </row>
    <row r="28" spans="1:10" x14ac:dyDescent="0.2">
      <c r="A28" s="61"/>
      <c r="B28" s="63"/>
      <c r="C28" s="63"/>
      <c r="D28" s="63"/>
      <c r="E28" s="63"/>
      <c r="F28" s="63"/>
      <c r="G28" s="63"/>
      <c r="H28" s="63"/>
    </row>
    <row r="29" spans="1:10" x14ac:dyDescent="0.2">
      <c r="A29" s="61"/>
      <c r="B29" s="63"/>
      <c r="C29" s="63"/>
      <c r="D29" s="63"/>
      <c r="E29" s="63"/>
      <c r="F29" s="63"/>
      <c r="G29" s="63"/>
      <c r="H29" s="63"/>
    </row>
    <row r="30" spans="1:10" x14ac:dyDescent="0.2">
      <c r="A30" s="61"/>
      <c r="B30" s="63"/>
      <c r="C30" s="63"/>
      <c r="D30" s="63"/>
      <c r="E30" s="63"/>
      <c r="F30" s="63"/>
      <c r="G30" s="63"/>
      <c r="H30" s="63"/>
    </row>
    <row r="31" spans="1:10" x14ac:dyDescent="0.2">
      <c r="A31" s="61"/>
      <c r="B31" s="63"/>
      <c r="C31" s="63"/>
      <c r="D31" s="63"/>
      <c r="E31" s="63"/>
      <c r="F31" s="63"/>
      <c r="G31" s="63"/>
      <c r="H31" s="63"/>
    </row>
    <row r="32" spans="1:10" x14ac:dyDescent="0.2">
      <c r="A32" s="61"/>
      <c r="B32" s="63"/>
      <c r="C32" s="63"/>
      <c r="D32" s="63"/>
      <c r="E32" s="63"/>
      <c r="F32" s="63"/>
      <c r="G32" s="63"/>
      <c r="H32" s="63"/>
    </row>
    <row r="33" spans="1:8" x14ac:dyDescent="0.2">
      <c r="A33" s="61"/>
      <c r="B33" s="63"/>
      <c r="C33" s="63"/>
      <c r="D33" s="63"/>
      <c r="E33" s="63"/>
      <c r="F33" s="63"/>
      <c r="G33" s="63"/>
      <c r="H33" s="63"/>
    </row>
    <row r="34" spans="1:8" x14ac:dyDescent="0.2">
      <c r="A34" s="61"/>
      <c r="B34" s="63"/>
      <c r="C34" s="63"/>
      <c r="D34" s="63"/>
      <c r="E34" s="63"/>
      <c r="F34" s="63"/>
      <c r="G34" s="63"/>
      <c r="H34" s="63"/>
    </row>
    <row r="35" spans="1:8" x14ac:dyDescent="0.2">
      <c r="A35" s="61"/>
      <c r="B35" s="64"/>
      <c r="C35" s="64"/>
      <c r="D35" s="64"/>
      <c r="E35" s="64"/>
      <c r="F35" s="64"/>
      <c r="G35" s="64"/>
      <c r="H35" s="64"/>
    </row>
    <row r="36" spans="1:8" x14ac:dyDescent="0.2">
      <c r="A36" s="61"/>
      <c r="B36" s="61"/>
      <c r="C36" s="61"/>
      <c r="D36" s="61"/>
      <c r="E36" s="61"/>
      <c r="F36" s="61"/>
      <c r="G36" s="61"/>
      <c r="H36" s="61"/>
    </row>
    <row r="37" spans="1:8" x14ac:dyDescent="0.2">
      <c r="A37" s="62"/>
      <c r="B37" s="62"/>
      <c r="C37" s="62"/>
      <c r="D37" s="62"/>
      <c r="E37" s="62"/>
      <c r="F37" s="62"/>
      <c r="G37" s="62"/>
      <c r="H37" s="62"/>
    </row>
    <row r="38" spans="1:8" x14ac:dyDescent="0.2">
      <c r="A38" s="61"/>
      <c r="B38" s="63"/>
      <c r="C38" s="63"/>
      <c r="D38" s="63"/>
      <c r="E38" s="63"/>
      <c r="F38" s="63"/>
      <c r="G38" s="63"/>
      <c r="H38" s="63"/>
    </row>
    <row r="39" spans="1:8" x14ac:dyDescent="0.2">
      <c r="A39" s="61"/>
      <c r="B39" s="63"/>
      <c r="C39" s="63"/>
      <c r="D39" s="63"/>
      <c r="E39" s="63"/>
      <c r="F39" s="63"/>
      <c r="G39" s="63"/>
      <c r="H39" s="63"/>
    </row>
    <row r="40" spans="1:8" x14ac:dyDescent="0.2">
      <c r="A40" s="61"/>
      <c r="B40" s="63"/>
      <c r="C40" s="63"/>
      <c r="D40" s="63"/>
      <c r="E40" s="63"/>
      <c r="F40" s="63"/>
      <c r="G40" s="63"/>
      <c r="H40" s="63"/>
    </row>
    <row r="41" spans="1:8" x14ac:dyDescent="0.2">
      <c r="A41" s="61"/>
      <c r="B41" s="63"/>
      <c r="C41" s="63"/>
      <c r="D41" s="63"/>
      <c r="E41" s="63"/>
      <c r="F41" s="63"/>
      <c r="G41" s="63"/>
      <c r="H41" s="63"/>
    </row>
    <row r="42" spans="1:8" x14ac:dyDescent="0.2">
      <c r="A42" s="61"/>
      <c r="B42" s="63"/>
      <c r="C42" s="63"/>
      <c r="D42" s="63"/>
      <c r="E42" s="63"/>
      <c r="F42" s="63"/>
      <c r="G42" s="63"/>
      <c r="H42" s="63"/>
    </row>
    <row r="43" spans="1:8" x14ac:dyDescent="0.2">
      <c r="A43" s="61"/>
      <c r="B43" s="63"/>
      <c r="C43" s="63"/>
      <c r="D43" s="63"/>
      <c r="E43" s="63"/>
      <c r="F43" s="63"/>
      <c r="G43" s="63"/>
      <c r="H43" s="63"/>
    </row>
    <row r="44" spans="1:8" x14ac:dyDescent="0.2">
      <c r="A44" s="61"/>
      <c r="B44" s="63"/>
      <c r="C44" s="63"/>
      <c r="D44" s="63"/>
      <c r="E44" s="63"/>
      <c r="F44" s="63"/>
      <c r="G44" s="63"/>
      <c r="H44" s="63"/>
    </row>
    <row r="45" spans="1:8" x14ac:dyDescent="0.2">
      <c r="A45" s="61"/>
      <c r="B45" s="63"/>
      <c r="C45" s="63"/>
      <c r="D45" s="63"/>
      <c r="E45" s="63"/>
      <c r="F45" s="63"/>
      <c r="G45" s="63"/>
      <c r="H45" s="63"/>
    </row>
    <row r="46" spans="1:8" x14ac:dyDescent="0.2">
      <c r="A46" s="61"/>
      <c r="B46" s="63"/>
      <c r="C46" s="63"/>
      <c r="D46" s="63"/>
      <c r="E46" s="63"/>
      <c r="F46" s="63"/>
      <c r="G46" s="63"/>
      <c r="H46" s="63"/>
    </row>
    <row r="47" spans="1:8" x14ac:dyDescent="0.2">
      <c r="A47" s="61"/>
      <c r="B47" s="63"/>
      <c r="C47" s="63"/>
      <c r="D47" s="63"/>
      <c r="E47" s="63"/>
      <c r="F47" s="63"/>
      <c r="G47" s="63"/>
      <c r="H47" s="63"/>
    </row>
    <row r="48" spans="1:8" x14ac:dyDescent="0.2">
      <c r="A48" s="61"/>
      <c r="B48" s="63"/>
      <c r="C48" s="63"/>
      <c r="D48" s="63"/>
      <c r="E48" s="63"/>
      <c r="F48" s="63"/>
      <c r="G48" s="63"/>
      <c r="H48" s="63"/>
    </row>
    <row r="49" spans="1:8" x14ac:dyDescent="0.2">
      <c r="A49" s="61"/>
      <c r="B49" s="63"/>
      <c r="C49" s="63"/>
      <c r="D49" s="63"/>
      <c r="E49" s="63"/>
      <c r="F49" s="63"/>
      <c r="G49" s="63"/>
      <c r="H49" s="63"/>
    </row>
    <row r="50" spans="1:8" x14ac:dyDescent="0.2">
      <c r="A50" s="61"/>
      <c r="B50" s="63"/>
      <c r="C50" s="63"/>
      <c r="D50" s="63"/>
      <c r="E50" s="63"/>
      <c r="F50" s="63"/>
      <c r="G50" s="63"/>
      <c r="H50" s="63"/>
    </row>
    <row r="51" spans="1:8" x14ac:dyDescent="0.2">
      <c r="A51" s="61"/>
      <c r="B51" s="63"/>
      <c r="C51" s="63"/>
      <c r="D51" s="63"/>
      <c r="E51" s="63"/>
      <c r="F51" s="63"/>
      <c r="G51" s="63"/>
      <c r="H51" s="63"/>
    </row>
    <row r="52" spans="1:8" x14ac:dyDescent="0.2">
      <c r="A52" s="61"/>
      <c r="B52" s="63"/>
      <c r="C52" s="63"/>
      <c r="D52" s="63"/>
      <c r="E52" s="63"/>
      <c r="F52" s="63"/>
      <c r="G52" s="63"/>
      <c r="H52" s="63"/>
    </row>
    <row r="53" spans="1:8" x14ac:dyDescent="0.2">
      <c r="A53" s="61"/>
      <c r="B53" s="63"/>
      <c r="C53" s="63"/>
      <c r="D53" s="63"/>
      <c r="E53" s="63"/>
      <c r="F53" s="63"/>
      <c r="G53" s="63"/>
      <c r="H53" s="63"/>
    </row>
    <row r="54" spans="1:8" x14ac:dyDescent="0.2">
      <c r="A54" s="61"/>
      <c r="B54" s="64"/>
      <c r="C54" s="64"/>
      <c r="D54" s="64"/>
      <c r="E54" s="64"/>
      <c r="F54" s="64"/>
      <c r="G54" s="64"/>
      <c r="H54" s="64"/>
    </row>
  </sheetData>
  <mergeCells count="1">
    <mergeCell ref="A3:J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79998168889431442"/>
    <pageSetUpPr autoPageBreaks="0"/>
  </sheetPr>
  <dimension ref="A3:L23"/>
  <sheetViews>
    <sheetView workbookViewId="0"/>
  </sheetViews>
  <sheetFormatPr defaultColWidth="9.21875" defaultRowHeight="14.25" x14ac:dyDescent="0.2"/>
  <cols>
    <col min="1" max="1" width="42.44140625" style="47" customWidth="1"/>
    <col min="2" max="12" width="12.33203125" style="47" customWidth="1"/>
    <col min="13" max="16384" width="9.21875" style="47"/>
  </cols>
  <sheetData>
    <row r="3" spans="1:12" ht="24.95" customHeight="1" x14ac:dyDescent="0.2">
      <c r="A3" s="188" t="s">
        <v>257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</row>
    <row r="4" spans="1:12" ht="20.100000000000001" customHeight="1" x14ac:dyDescent="0.2">
      <c r="A4" s="56" t="s">
        <v>224</v>
      </c>
      <c r="B4" s="56">
        <v>2014</v>
      </c>
      <c r="C4" s="56">
        <v>2015</v>
      </c>
      <c r="D4" s="56">
        <v>2016</v>
      </c>
      <c r="E4" s="56">
        <v>2017</v>
      </c>
      <c r="F4" s="56">
        <v>2018</v>
      </c>
      <c r="G4" s="56">
        <v>2019</v>
      </c>
      <c r="H4" s="56">
        <v>2020</v>
      </c>
      <c r="I4" s="56">
        <v>2021</v>
      </c>
      <c r="J4" s="56">
        <v>2022</v>
      </c>
      <c r="K4" s="56">
        <v>2023</v>
      </c>
      <c r="L4" s="56">
        <v>2024</v>
      </c>
    </row>
    <row r="5" spans="1:12" ht="15" customHeight="1" x14ac:dyDescent="0.2">
      <c r="A5" s="65" t="s">
        <v>176</v>
      </c>
      <c r="B5" s="48">
        <v>75460256.612427995</v>
      </c>
      <c r="C5" s="48">
        <v>76231742.397691995</v>
      </c>
      <c r="D5" s="48">
        <v>77774384.717298999</v>
      </c>
      <c r="E5" s="48">
        <v>82110025.272549003</v>
      </c>
      <c r="F5" s="48">
        <v>90011510.559219003</v>
      </c>
      <c r="G5" s="48">
        <v>118225477.445398</v>
      </c>
      <c r="H5" s="48">
        <v>124059579.983463</v>
      </c>
      <c r="I5" s="48">
        <v>124572524.729772</v>
      </c>
      <c r="J5" s="48">
        <v>140646663.00888899</v>
      </c>
      <c r="K5" s="48">
        <v>162976758.25853601</v>
      </c>
      <c r="L5" s="48">
        <v>174640111.82664499</v>
      </c>
    </row>
    <row r="6" spans="1:12" ht="15" customHeight="1" x14ac:dyDescent="0.2">
      <c r="A6" s="59" t="s">
        <v>177</v>
      </c>
      <c r="B6" s="49">
        <v>3482006.43</v>
      </c>
      <c r="C6" s="49">
        <v>2477657.9</v>
      </c>
      <c r="D6" s="49">
        <v>7169526.0099999998</v>
      </c>
      <c r="E6" s="49">
        <v>10278539.02</v>
      </c>
      <c r="F6" s="49">
        <v>7248142.46</v>
      </c>
      <c r="G6" s="49">
        <v>12605412.050000001</v>
      </c>
      <c r="H6" s="49">
        <v>7035356.3600000003</v>
      </c>
      <c r="I6" s="49">
        <v>6030675.6500000004</v>
      </c>
      <c r="J6" s="49">
        <v>7194672.9500000002</v>
      </c>
      <c r="K6" s="49">
        <v>-522162.76</v>
      </c>
      <c r="L6" s="49">
        <v>7585704.2400000002</v>
      </c>
    </row>
    <row r="7" spans="1:12" ht="15" customHeight="1" x14ac:dyDescent="0.2">
      <c r="A7" s="65" t="s">
        <v>178</v>
      </c>
      <c r="B7" s="48">
        <v>498258834.291812</v>
      </c>
      <c r="C7" s="48">
        <v>521292457.81189102</v>
      </c>
      <c r="D7" s="48">
        <v>552437430.47885394</v>
      </c>
      <c r="E7" s="48">
        <v>580854708.09003305</v>
      </c>
      <c r="F7" s="48">
        <v>638036466.41730404</v>
      </c>
      <c r="G7" s="48">
        <v>745264331.99583495</v>
      </c>
      <c r="H7" s="48">
        <v>775382778.61353302</v>
      </c>
      <c r="I7" s="48">
        <v>815190170.40360796</v>
      </c>
      <c r="J7" s="48">
        <v>936238849.41571605</v>
      </c>
      <c r="K7" s="48">
        <v>1054917838.1519099</v>
      </c>
      <c r="L7" s="48">
        <v>1096126494.6048601</v>
      </c>
    </row>
    <row r="8" spans="1:12" x14ac:dyDescent="0.2">
      <c r="A8" s="61"/>
      <c r="B8" s="61"/>
      <c r="C8" s="61"/>
    </row>
    <row r="10" spans="1:12" x14ac:dyDescent="0.2">
      <c r="A10" t="s">
        <v>295</v>
      </c>
      <c r="D10" s="66"/>
      <c r="E10" s="66"/>
      <c r="F10" s="66"/>
      <c r="G10" s="66"/>
      <c r="H10" s="66"/>
      <c r="I10" s="66"/>
      <c r="J10" s="66"/>
    </row>
    <row r="11" spans="1:12" x14ac:dyDescent="0.2">
      <c r="D11" s="66"/>
      <c r="E11" s="66"/>
      <c r="F11" s="66"/>
      <c r="G11" s="66"/>
      <c r="H11" s="66"/>
      <c r="I11" s="66"/>
      <c r="J11" s="66"/>
    </row>
    <row r="12" spans="1:12" x14ac:dyDescent="0.2">
      <c r="B12" s="68"/>
      <c r="C12" s="68"/>
      <c r="D12" s="68"/>
      <c r="E12" s="68"/>
      <c r="F12" s="68"/>
      <c r="G12" s="68"/>
      <c r="H12" s="68"/>
      <c r="I12" s="68"/>
      <c r="J12" s="68"/>
    </row>
    <row r="13" spans="1:12" x14ac:dyDescent="0.2">
      <c r="B13" s="68"/>
      <c r="C13" s="68"/>
      <c r="D13" s="68"/>
      <c r="E13" s="68"/>
      <c r="F13" s="68"/>
      <c r="G13" s="68"/>
      <c r="H13" s="68"/>
      <c r="I13" s="68"/>
      <c r="J13" s="68"/>
    </row>
    <row r="16" spans="1:12" x14ac:dyDescent="0.2">
      <c r="A16" s="50"/>
      <c r="D16" s="67"/>
      <c r="E16" s="67"/>
      <c r="F16" s="67"/>
    </row>
    <row r="17" spans="1:11" x14ac:dyDescent="0.2">
      <c r="A17" s="50"/>
    </row>
    <row r="18" spans="1:11" x14ac:dyDescent="0.2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</row>
    <row r="19" spans="1:11" x14ac:dyDescent="0.2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1" x14ac:dyDescent="0.2">
      <c r="A20" s="50"/>
    </row>
    <row r="21" spans="1:11" x14ac:dyDescent="0.2">
      <c r="A21" s="50"/>
    </row>
    <row r="22" spans="1:11" x14ac:dyDescent="0.2">
      <c r="A22" s="50"/>
    </row>
    <row r="23" spans="1:11" x14ac:dyDescent="0.2">
      <c r="B23" s="68"/>
      <c r="C23" s="68"/>
      <c r="D23" s="68"/>
      <c r="E23" s="68"/>
      <c r="F23" s="68"/>
      <c r="G23" s="68"/>
      <c r="H23" s="68"/>
      <c r="I23" s="68"/>
      <c r="J23" s="68"/>
      <c r="K23" s="68"/>
    </row>
  </sheetData>
  <mergeCells count="1">
    <mergeCell ref="A3:L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 tint="0.79998168889431442"/>
    <pageSetUpPr autoPageBreaks="0"/>
  </sheetPr>
  <dimension ref="A3:F18"/>
  <sheetViews>
    <sheetView workbookViewId="0"/>
  </sheetViews>
  <sheetFormatPr defaultRowHeight="14.25" x14ac:dyDescent="0.2"/>
  <cols>
    <col min="1" max="6" width="21.33203125" customWidth="1"/>
  </cols>
  <sheetData>
    <row r="3" spans="1:6" ht="24.95" customHeight="1" x14ac:dyDescent="0.2">
      <c r="A3" s="163" t="s">
        <v>258</v>
      </c>
      <c r="B3" s="163"/>
      <c r="C3" s="163"/>
      <c r="D3" s="163"/>
      <c r="E3" s="163"/>
      <c r="F3" s="163"/>
    </row>
    <row r="4" spans="1:6" ht="20.100000000000001" customHeight="1" x14ac:dyDescent="0.2">
      <c r="A4" s="194" t="s">
        <v>133</v>
      </c>
      <c r="B4" s="195" t="s">
        <v>134</v>
      </c>
      <c r="C4" s="195" t="s">
        <v>135</v>
      </c>
      <c r="D4" s="195"/>
      <c r="E4" s="195"/>
      <c r="F4" s="195" t="s">
        <v>136</v>
      </c>
    </row>
    <row r="5" spans="1:6" ht="20.100000000000001" customHeight="1" x14ac:dyDescent="0.2">
      <c r="A5" s="194"/>
      <c r="B5" s="195"/>
      <c r="C5" s="33" t="s">
        <v>192</v>
      </c>
      <c r="D5" s="33" t="s">
        <v>138</v>
      </c>
      <c r="E5" s="33" t="s">
        <v>139</v>
      </c>
      <c r="F5" s="195"/>
    </row>
    <row r="6" spans="1:6" x14ac:dyDescent="0.2">
      <c r="A6" s="233">
        <v>2015</v>
      </c>
      <c r="B6" s="234">
        <v>10769</v>
      </c>
      <c r="C6" s="234">
        <v>182378601.15069962</v>
      </c>
      <c r="D6" s="234">
        <v>98899263.219199806</v>
      </c>
      <c r="E6" s="234">
        <v>12776680.176000081</v>
      </c>
      <c r="F6" s="234">
        <v>294054545.02499962</v>
      </c>
    </row>
    <row r="7" spans="1:6" x14ac:dyDescent="0.2">
      <c r="A7" s="235">
        <v>2016</v>
      </c>
      <c r="B7" s="236">
        <v>11052</v>
      </c>
      <c r="C7" s="236">
        <v>221645723.07400012</v>
      </c>
      <c r="D7" s="236">
        <v>103989032.04599956</v>
      </c>
      <c r="E7" s="236">
        <v>6211892.0341709871</v>
      </c>
      <c r="F7" s="236">
        <v>331846646.06777042</v>
      </c>
    </row>
    <row r="8" spans="1:6" x14ac:dyDescent="0.2">
      <c r="A8" s="233">
        <v>2017</v>
      </c>
      <c r="B8" s="234">
        <v>10460</v>
      </c>
      <c r="C8" s="234">
        <v>214716559.41679969</v>
      </c>
      <c r="D8" s="234">
        <v>104973749.18829989</v>
      </c>
      <c r="E8" s="234">
        <v>11468327.988729008</v>
      </c>
      <c r="F8" s="234">
        <v>331158636.27243024</v>
      </c>
    </row>
    <row r="9" spans="1:6" x14ac:dyDescent="0.2">
      <c r="A9" s="235">
        <v>2018</v>
      </c>
      <c r="B9" s="236">
        <v>11087</v>
      </c>
      <c r="C9" s="236">
        <v>216998559.04030025</v>
      </c>
      <c r="D9" s="236">
        <v>97998226.425899729</v>
      </c>
      <c r="E9" s="236">
        <v>9828485.892099008</v>
      </c>
      <c r="F9" s="236">
        <v>324825271.95700067</v>
      </c>
    </row>
    <row r="10" spans="1:6" x14ac:dyDescent="0.2">
      <c r="A10" s="233">
        <v>2019</v>
      </c>
      <c r="B10" s="234">
        <v>10759</v>
      </c>
      <c r="C10" s="234">
        <v>210942971.44721812</v>
      </c>
      <c r="D10" s="234">
        <v>108187509.8557997</v>
      </c>
      <c r="E10" s="234">
        <v>11181776.509299986</v>
      </c>
      <c r="F10" s="234">
        <v>330312258.1225217</v>
      </c>
    </row>
    <row r="11" spans="1:6" x14ac:dyDescent="0.2">
      <c r="A11" s="237">
        <v>2020</v>
      </c>
      <c r="B11" s="238">
        <v>9531</v>
      </c>
      <c r="C11" s="238">
        <v>203515401.8927964</v>
      </c>
      <c r="D11" s="238">
        <v>95921703.594999954</v>
      </c>
      <c r="E11" s="238">
        <v>6615380.0498040086</v>
      </c>
      <c r="F11" s="238">
        <v>306052484.51999938</v>
      </c>
    </row>
    <row r="12" spans="1:6" x14ac:dyDescent="0.2">
      <c r="A12" s="233">
        <v>2021</v>
      </c>
      <c r="B12" s="234">
        <v>9192</v>
      </c>
      <c r="C12" s="234">
        <v>173849394.17599717</v>
      </c>
      <c r="D12" s="234">
        <v>95488223.204000175</v>
      </c>
      <c r="E12" s="234">
        <v>9604116.7780860048</v>
      </c>
      <c r="F12" s="234">
        <v>278941734.20028561</v>
      </c>
    </row>
    <row r="13" spans="1:6" x14ac:dyDescent="0.2">
      <c r="A13" s="237">
        <v>2022</v>
      </c>
      <c r="B13" s="238">
        <v>8680</v>
      </c>
      <c r="C13" s="238">
        <v>154520614.88759777</v>
      </c>
      <c r="D13" s="238">
        <v>92789086.028099954</v>
      </c>
      <c r="E13" s="238">
        <v>7889776.1100000385</v>
      </c>
      <c r="F13" s="238">
        <v>255199298.82000017</v>
      </c>
    </row>
    <row r="14" spans="1:6" x14ac:dyDescent="0.2">
      <c r="A14" s="233">
        <v>2023</v>
      </c>
      <c r="B14" s="234">
        <v>10214</v>
      </c>
      <c r="C14" s="234">
        <v>180714727.09700003</v>
      </c>
      <c r="D14" s="234">
        <v>114268213.8451</v>
      </c>
      <c r="E14" s="234">
        <v>9264456.9893999901</v>
      </c>
      <c r="F14" s="234">
        <v>304247399.64000058</v>
      </c>
    </row>
    <row r="15" spans="1:6" x14ac:dyDescent="0.2">
      <c r="A15" s="237">
        <v>2024</v>
      </c>
      <c r="B15" s="238">
        <v>10260</v>
      </c>
      <c r="C15" s="238">
        <v>172823769.21739894</v>
      </c>
      <c r="D15" s="238">
        <v>113268977.40060116</v>
      </c>
      <c r="E15" s="238">
        <v>9107293.7183979936</v>
      </c>
      <c r="F15" s="238">
        <v>295200041.29359603</v>
      </c>
    </row>
    <row r="18" spans="1:1" x14ac:dyDescent="0.2">
      <c r="A18" t="s">
        <v>110</v>
      </c>
    </row>
  </sheetData>
  <mergeCells count="5">
    <mergeCell ref="A4:A5"/>
    <mergeCell ref="B4:B5"/>
    <mergeCell ref="C4:E4"/>
    <mergeCell ref="F4:F5"/>
    <mergeCell ref="A3:F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 tint="0.79998168889431442"/>
    <pageSetUpPr autoPageBreaks="0"/>
  </sheetPr>
  <dimension ref="A3:D17"/>
  <sheetViews>
    <sheetView workbookViewId="0"/>
  </sheetViews>
  <sheetFormatPr defaultRowHeight="14.25" x14ac:dyDescent="0.2"/>
  <cols>
    <col min="1" max="4" width="31.6640625" customWidth="1"/>
  </cols>
  <sheetData>
    <row r="3" spans="1:4" ht="24.95" customHeight="1" x14ac:dyDescent="0.2">
      <c r="A3" s="163" t="s">
        <v>259</v>
      </c>
      <c r="B3" s="163"/>
      <c r="C3" s="163"/>
      <c r="D3" s="163"/>
    </row>
    <row r="4" spans="1:4" ht="20.100000000000001" customHeight="1" x14ac:dyDescent="0.2">
      <c r="A4" s="36" t="s">
        <v>133</v>
      </c>
      <c r="B4" s="36" t="s">
        <v>137</v>
      </c>
      <c r="C4" s="36" t="s">
        <v>138</v>
      </c>
      <c r="D4" s="36" t="s">
        <v>139</v>
      </c>
    </row>
    <row r="5" spans="1:4" ht="15" customHeight="1" x14ac:dyDescent="0.2">
      <c r="A5" s="37">
        <v>2015</v>
      </c>
      <c r="B5" s="38">
        <v>2998</v>
      </c>
      <c r="C5" s="38">
        <v>5831014.8499999931</v>
      </c>
      <c r="D5" s="38">
        <v>7766400.3649999974</v>
      </c>
    </row>
    <row r="6" spans="1:4" ht="15" customHeight="1" x14ac:dyDescent="0.2">
      <c r="A6" s="39">
        <v>2016</v>
      </c>
      <c r="B6" s="40">
        <v>3095</v>
      </c>
      <c r="C6" s="40">
        <v>6859714.179999995</v>
      </c>
      <c r="D6" s="40">
        <v>3979423.5277699977</v>
      </c>
    </row>
    <row r="7" spans="1:4" ht="15" customHeight="1" x14ac:dyDescent="0.2">
      <c r="A7" s="37">
        <v>2017</v>
      </c>
      <c r="B7" s="38">
        <v>3324</v>
      </c>
      <c r="C7" s="38">
        <v>8007669.5099999979</v>
      </c>
      <c r="D7" s="38">
        <v>9328667.9824330062</v>
      </c>
    </row>
    <row r="8" spans="1:4" ht="15" customHeight="1" x14ac:dyDescent="0.2">
      <c r="A8" s="39">
        <v>2018</v>
      </c>
      <c r="B8" s="40">
        <v>3187</v>
      </c>
      <c r="C8" s="40">
        <v>6595676.8299999963</v>
      </c>
      <c r="D8" s="40">
        <v>5432969.8600000013</v>
      </c>
    </row>
    <row r="9" spans="1:4" ht="15" customHeight="1" x14ac:dyDescent="0.2">
      <c r="A9" s="37">
        <v>2019</v>
      </c>
      <c r="B9" s="38">
        <v>3611</v>
      </c>
      <c r="C9" s="38">
        <v>7645150.5299999975</v>
      </c>
      <c r="D9" s="38">
        <v>6447778.0300009977</v>
      </c>
    </row>
    <row r="10" spans="1:4" ht="15" customHeight="1" x14ac:dyDescent="0.2">
      <c r="A10" s="39">
        <v>2020</v>
      </c>
      <c r="B10" s="40">
        <v>3213</v>
      </c>
      <c r="C10" s="40">
        <v>7555368.129999998</v>
      </c>
      <c r="D10" s="40">
        <v>3994441.8700030041</v>
      </c>
    </row>
    <row r="11" spans="1:4" ht="15" customHeight="1" x14ac:dyDescent="0.2">
      <c r="A11" s="37">
        <v>2021</v>
      </c>
      <c r="B11" s="38">
        <v>3364</v>
      </c>
      <c r="C11" s="38">
        <v>7936117.5600000042</v>
      </c>
      <c r="D11" s="38">
        <v>5735860.6400000062</v>
      </c>
    </row>
    <row r="12" spans="1:4" ht="15" customHeight="1" x14ac:dyDescent="0.2">
      <c r="A12" s="239">
        <v>2022</v>
      </c>
      <c r="B12" s="240">
        <v>3259</v>
      </c>
      <c r="C12" s="240">
        <v>8088359.3000000035</v>
      </c>
      <c r="D12" s="240">
        <v>3307389.9549999963</v>
      </c>
    </row>
    <row r="13" spans="1:4" x14ac:dyDescent="0.2">
      <c r="A13" s="37">
        <v>2023</v>
      </c>
      <c r="B13" s="38">
        <v>3283</v>
      </c>
      <c r="C13" s="38">
        <v>8455732.8200000022</v>
      </c>
      <c r="D13" s="38">
        <v>5017983.9000000022</v>
      </c>
    </row>
    <row r="14" spans="1:4" x14ac:dyDescent="0.2">
      <c r="A14" s="239">
        <v>2024</v>
      </c>
      <c r="B14" s="240">
        <v>3185</v>
      </c>
      <c r="C14" s="240">
        <v>9454294.386614006</v>
      </c>
      <c r="D14" s="240">
        <v>2785309.689997999</v>
      </c>
    </row>
    <row r="17" spans="1:1" x14ac:dyDescent="0.2">
      <c r="A17" t="s">
        <v>110</v>
      </c>
    </row>
  </sheetData>
  <mergeCells count="1">
    <mergeCell ref="A3:D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2" tint="0.79998168889431442"/>
    <pageSetUpPr autoPageBreaks="0"/>
  </sheetPr>
  <dimension ref="A3:K23"/>
  <sheetViews>
    <sheetView zoomScaleNormal="100" workbookViewId="0"/>
  </sheetViews>
  <sheetFormatPr defaultRowHeight="14.25" x14ac:dyDescent="0.2"/>
  <cols>
    <col min="1" max="1" width="20.77734375" customWidth="1"/>
    <col min="2" max="9" width="13" customWidth="1"/>
    <col min="10" max="10" width="13.109375" bestFit="1" customWidth="1"/>
    <col min="11" max="11" width="11" customWidth="1"/>
  </cols>
  <sheetData>
    <row r="3" spans="1:11" ht="24.95" customHeight="1" x14ac:dyDescent="0.2">
      <c r="A3" s="163" t="s">
        <v>260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1" ht="20.100000000000001" customHeight="1" x14ac:dyDescent="0.2">
      <c r="A4" s="18" t="s">
        <v>51</v>
      </c>
      <c r="B4" s="18">
        <v>2015</v>
      </c>
      <c r="C4" s="18">
        <v>2016</v>
      </c>
      <c r="D4" s="18">
        <v>2017</v>
      </c>
      <c r="E4" s="18">
        <v>2018</v>
      </c>
      <c r="F4" s="18">
        <v>2019</v>
      </c>
      <c r="G4" s="18">
        <v>2020</v>
      </c>
      <c r="H4" s="18">
        <v>2021</v>
      </c>
      <c r="I4" s="18">
        <v>2022</v>
      </c>
      <c r="J4" s="18">
        <v>2023</v>
      </c>
      <c r="K4" s="18">
        <v>2024</v>
      </c>
    </row>
    <row r="5" spans="1:11" ht="15" customHeight="1" x14ac:dyDescent="0.2">
      <c r="A5" s="41" t="s">
        <v>7</v>
      </c>
      <c r="B5" s="42">
        <v>5013</v>
      </c>
      <c r="C5" s="42">
        <v>5212</v>
      </c>
      <c r="D5" s="42">
        <v>4974</v>
      </c>
      <c r="E5" s="42">
        <v>4830</v>
      </c>
      <c r="F5" s="42">
        <v>4660</v>
      </c>
      <c r="G5" s="42">
        <v>4096</v>
      </c>
      <c r="H5" s="42">
        <v>3763</v>
      </c>
      <c r="I5" s="42">
        <v>3525</v>
      </c>
      <c r="J5" s="42">
        <v>4005</v>
      </c>
      <c r="K5" s="42">
        <v>4080</v>
      </c>
    </row>
    <row r="6" spans="1:11" ht="15" customHeight="1" x14ac:dyDescent="0.2">
      <c r="A6" s="43" t="s">
        <v>8</v>
      </c>
      <c r="B6" s="44">
        <v>2758</v>
      </c>
      <c r="C6" s="44">
        <v>2745</v>
      </c>
      <c r="D6" s="44">
        <v>2162</v>
      </c>
      <c r="E6" s="44">
        <v>3070</v>
      </c>
      <c r="F6" s="44">
        <v>2488</v>
      </c>
      <c r="G6" s="44">
        <v>2222</v>
      </c>
      <c r="H6" s="44">
        <v>2065</v>
      </c>
      <c r="I6" s="44">
        <v>1896</v>
      </c>
      <c r="J6" s="44">
        <v>2926</v>
      </c>
      <c r="K6" s="44">
        <v>2995</v>
      </c>
    </row>
    <row r="7" spans="1:11" ht="15" customHeight="1" x14ac:dyDescent="0.2">
      <c r="K7" s="6"/>
    </row>
    <row r="8" spans="1:11" ht="15" customHeight="1" x14ac:dyDescent="0.2">
      <c r="B8" s="12"/>
      <c r="C8" s="12"/>
      <c r="D8" s="12"/>
      <c r="E8" s="12"/>
      <c r="F8" s="12"/>
      <c r="G8" s="12"/>
      <c r="H8" s="12"/>
      <c r="I8" s="12"/>
      <c r="K8" s="6"/>
    </row>
    <row r="9" spans="1:11" ht="15" customHeight="1" x14ac:dyDescent="0.2">
      <c r="B9" s="10"/>
      <c r="C9" s="10"/>
      <c r="D9" s="10"/>
      <c r="E9" s="10"/>
      <c r="F9" s="10"/>
      <c r="H9" s="10"/>
    </row>
    <row r="10" spans="1:11" ht="15" customHeight="1" x14ac:dyDescent="0.2">
      <c r="B10" s="7"/>
      <c r="C10" s="7"/>
      <c r="D10" s="7"/>
      <c r="E10" s="7"/>
      <c r="F10" s="7"/>
      <c r="G10" s="7"/>
      <c r="H10" s="8"/>
      <c r="K10" s="6"/>
    </row>
    <row r="11" spans="1:11" ht="24.95" customHeight="1" x14ac:dyDescent="0.2">
      <c r="A11" s="163" t="s">
        <v>261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</row>
    <row r="12" spans="1:11" ht="20.100000000000001" customHeight="1" x14ac:dyDescent="0.2">
      <c r="A12" s="18" t="s">
        <v>51</v>
      </c>
      <c r="B12" s="18">
        <v>2015</v>
      </c>
      <c r="C12" s="18">
        <v>2016</v>
      </c>
      <c r="D12" s="18">
        <v>2017</v>
      </c>
      <c r="E12" s="18">
        <v>2018</v>
      </c>
      <c r="F12" s="18">
        <v>2019</v>
      </c>
      <c r="G12" s="18">
        <v>2020</v>
      </c>
      <c r="H12" s="18">
        <v>2021</v>
      </c>
      <c r="I12" s="18">
        <v>2022</v>
      </c>
      <c r="J12" s="18">
        <v>2023</v>
      </c>
      <c r="K12" s="18">
        <v>2023</v>
      </c>
    </row>
    <row r="13" spans="1:11" ht="15" customHeight="1" x14ac:dyDescent="0.2">
      <c r="A13" s="41" t="s">
        <v>7</v>
      </c>
      <c r="B13" s="42">
        <v>258773370.20999998</v>
      </c>
      <c r="C13" s="42">
        <v>291587899.94999969</v>
      </c>
      <c r="D13" s="42">
        <v>293973976.56000036</v>
      </c>
      <c r="E13" s="42">
        <v>285272228.727</v>
      </c>
      <c r="F13" s="42">
        <v>293970137.232521</v>
      </c>
      <c r="G13" s="42">
        <v>261457417.20999914</v>
      </c>
      <c r="H13" s="42">
        <v>249938599.35028568</v>
      </c>
      <c r="I13" s="42">
        <v>225103343.33500132</v>
      </c>
      <c r="J13" s="42">
        <v>264239177.99999821</v>
      </c>
      <c r="K13" s="42">
        <v>259048040.15698716</v>
      </c>
    </row>
    <row r="14" spans="1:11" ht="15" customHeight="1" x14ac:dyDescent="0.2">
      <c r="A14" s="43" t="s">
        <v>8</v>
      </c>
      <c r="B14" s="44">
        <v>21683759.810000006</v>
      </c>
      <c r="C14" s="44">
        <v>29419608.330000013</v>
      </c>
      <c r="D14" s="44">
        <v>19848322.180000015</v>
      </c>
      <c r="E14" s="44">
        <v>27524396.640000001</v>
      </c>
      <c r="F14" s="44">
        <v>22249192.310000997</v>
      </c>
      <c r="G14" s="44">
        <v>33045257.250000015</v>
      </c>
      <c r="H14" s="44">
        <v>15331156.75</v>
      </c>
      <c r="I14" s="44">
        <v>18700386.209999997</v>
      </c>
      <c r="J14" s="44">
        <v>26534504.850001995</v>
      </c>
      <c r="K14" s="44">
        <v>23912397.219996985</v>
      </c>
    </row>
    <row r="15" spans="1:11" ht="15" customHeight="1" x14ac:dyDescent="0.2"/>
    <row r="16" spans="1:11" ht="15" customHeight="1" x14ac:dyDescent="0.2">
      <c r="B16" s="12"/>
      <c r="C16" s="12"/>
      <c r="D16" s="12"/>
      <c r="E16" s="12"/>
      <c r="F16" s="12"/>
      <c r="G16" s="12"/>
      <c r="H16" s="12"/>
      <c r="I16" s="12"/>
    </row>
    <row r="17" spans="1:10" x14ac:dyDescent="0.2">
      <c r="A17" t="s">
        <v>110</v>
      </c>
      <c r="B17" s="10"/>
      <c r="C17" s="10"/>
      <c r="D17" s="10"/>
      <c r="E17" s="10"/>
      <c r="F17" s="10"/>
      <c r="H17" s="10"/>
      <c r="J17" s="6"/>
    </row>
    <row r="18" spans="1:10" x14ac:dyDescent="0.2">
      <c r="C18" s="7"/>
      <c r="D18" s="7"/>
      <c r="E18" s="7"/>
      <c r="F18" s="7"/>
      <c r="G18" s="7"/>
      <c r="H18" s="7"/>
    </row>
    <row r="19" spans="1:10" x14ac:dyDescent="0.2">
      <c r="B19" s="2"/>
      <c r="C19" s="2"/>
      <c r="D19" s="2"/>
      <c r="E19" s="2"/>
      <c r="F19" s="2"/>
      <c r="G19" s="2"/>
      <c r="H19" s="2"/>
      <c r="I19" s="2"/>
    </row>
    <row r="20" spans="1:10" x14ac:dyDescent="0.2">
      <c r="B20" s="2"/>
      <c r="C20" s="2"/>
      <c r="D20" s="2"/>
      <c r="E20" s="2"/>
      <c r="F20" s="2"/>
      <c r="G20" s="2"/>
      <c r="H20" s="2"/>
      <c r="I20" s="2"/>
      <c r="J20" s="6"/>
    </row>
    <row r="21" spans="1:10" x14ac:dyDescent="0.2">
      <c r="J21" s="6"/>
    </row>
    <row r="22" spans="1:10" x14ac:dyDescent="0.2">
      <c r="B22" s="2"/>
      <c r="C22" s="2"/>
      <c r="D22" s="2"/>
      <c r="E22" s="2"/>
      <c r="F22" s="2"/>
      <c r="G22" s="2"/>
      <c r="H22" s="2"/>
      <c r="I22" s="2"/>
      <c r="J22" s="6"/>
    </row>
    <row r="23" spans="1:10" x14ac:dyDescent="0.2">
      <c r="B23" s="2"/>
      <c r="C23" s="2"/>
      <c r="D23" s="2"/>
      <c r="E23" s="2"/>
      <c r="F23" s="2"/>
      <c r="G23" s="2"/>
      <c r="H23" s="2"/>
      <c r="I23" s="2"/>
    </row>
  </sheetData>
  <mergeCells count="2">
    <mergeCell ref="A3:K3"/>
    <mergeCell ref="A11:K1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0.79998168889431442"/>
    <pageSetUpPr autoPageBreaks="0"/>
  </sheetPr>
  <dimension ref="A3:K18"/>
  <sheetViews>
    <sheetView workbookViewId="0"/>
  </sheetViews>
  <sheetFormatPr defaultRowHeight="14.25" x14ac:dyDescent="0.2"/>
  <cols>
    <col min="1" max="1" width="17.109375" bestFit="1" customWidth="1"/>
    <col min="2" max="2" width="14.44140625" bestFit="1" customWidth="1"/>
    <col min="3" max="11" width="13.109375" customWidth="1"/>
  </cols>
  <sheetData>
    <row r="3" spans="1:11" ht="24.95" customHeight="1" x14ac:dyDescent="0.2">
      <c r="A3" s="163" t="s">
        <v>262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1" ht="20.100000000000001" customHeight="1" x14ac:dyDescent="0.2">
      <c r="A4" s="36" t="s">
        <v>2</v>
      </c>
      <c r="B4" s="36">
        <v>2015</v>
      </c>
      <c r="C4" s="36">
        <v>2016</v>
      </c>
      <c r="D4" s="36">
        <v>2017</v>
      </c>
      <c r="E4" s="36">
        <v>2018</v>
      </c>
      <c r="F4" s="36">
        <v>2019</v>
      </c>
      <c r="G4" s="36">
        <v>2020</v>
      </c>
      <c r="H4" s="36">
        <v>2021</v>
      </c>
      <c r="I4" s="36">
        <v>2022</v>
      </c>
      <c r="J4" s="36">
        <v>2023</v>
      </c>
      <c r="K4" s="36">
        <v>2024</v>
      </c>
    </row>
    <row r="5" spans="1:11" ht="15" customHeight="1" x14ac:dyDescent="0.2">
      <c r="A5" s="196" t="s">
        <v>140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</row>
    <row r="6" spans="1:11" ht="15" customHeight="1" x14ac:dyDescent="0.2">
      <c r="A6" s="37" t="s">
        <v>9</v>
      </c>
      <c r="B6" s="38">
        <v>4226</v>
      </c>
      <c r="C6" s="38">
        <v>4158</v>
      </c>
      <c r="D6" s="38">
        <v>3449</v>
      </c>
      <c r="E6" s="38">
        <v>4311</v>
      </c>
      <c r="F6" s="38">
        <v>3600</v>
      </c>
      <c r="G6" s="38">
        <v>3134</v>
      </c>
      <c r="H6" s="38">
        <v>2820</v>
      </c>
      <c r="I6" s="38">
        <v>2378</v>
      </c>
      <c r="J6" s="38">
        <v>3444</v>
      </c>
      <c r="K6" s="38">
        <v>3569</v>
      </c>
    </row>
    <row r="7" spans="1:11" ht="15" customHeight="1" x14ac:dyDescent="0.2">
      <c r="A7" s="39" t="s">
        <v>232</v>
      </c>
      <c r="B7" s="40">
        <v>653</v>
      </c>
      <c r="C7" s="40">
        <v>699</v>
      </c>
      <c r="D7" s="40">
        <v>610</v>
      </c>
      <c r="E7" s="40">
        <v>659</v>
      </c>
      <c r="F7" s="40">
        <v>552</v>
      </c>
      <c r="G7" s="40">
        <v>434</v>
      </c>
      <c r="H7" s="40">
        <v>377</v>
      </c>
      <c r="I7" s="40">
        <v>430</v>
      </c>
      <c r="J7" s="40">
        <v>585</v>
      </c>
      <c r="K7" s="40">
        <v>493</v>
      </c>
    </row>
    <row r="8" spans="1:11" ht="15" customHeight="1" x14ac:dyDescent="0.2">
      <c r="A8" s="37" t="s">
        <v>10</v>
      </c>
      <c r="B8" s="38">
        <v>2892</v>
      </c>
      <c r="C8" s="38">
        <v>3100</v>
      </c>
      <c r="D8" s="38">
        <v>3077</v>
      </c>
      <c r="E8" s="38">
        <v>2930</v>
      </c>
      <c r="F8" s="38">
        <v>2996</v>
      </c>
      <c r="G8" s="38">
        <v>2750</v>
      </c>
      <c r="H8" s="38">
        <v>2631</v>
      </c>
      <c r="I8" s="38">
        <v>2613</v>
      </c>
      <c r="J8" s="38">
        <v>2902</v>
      </c>
      <c r="K8" s="38">
        <v>3013</v>
      </c>
    </row>
    <row r="9" spans="1:11" ht="15" customHeight="1" x14ac:dyDescent="0.2">
      <c r="A9" s="196" t="s">
        <v>141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0" spans="1:11" ht="15" customHeight="1" x14ac:dyDescent="0.2">
      <c r="A10" s="37" t="s">
        <v>9</v>
      </c>
      <c r="B10" s="38">
        <v>47185830.600000001</v>
      </c>
      <c r="C10" s="38">
        <v>44275327.609999999</v>
      </c>
      <c r="D10" s="38">
        <v>40447535.850000001</v>
      </c>
      <c r="E10" s="38">
        <v>42227131.237000003</v>
      </c>
      <c r="F10" s="38">
        <v>37953361.470000997</v>
      </c>
      <c r="G10" s="38">
        <v>46788559.020000003</v>
      </c>
      <c r="H10" s="38">
        <v>29091132.870000001</v>
      </c>
      <c r="I10" s="38">
        <v>25021592.010000002</v>
      </c>
      <c r="J10" s="38">
        <v>26158402.250002</v>
      </c>
      <c r="K10" s="38">
        <v>28468275.426984001</v>
      </c>
    </row>
    <row r="11" spans="1:11" ht="15" customHeight="1" x14ac:dyDescent="0.2">
      <c r="A11" s="39" t="s">
        <v>232</v>
      </c>
      <c r="B11" s="40">
        <v>20148716.109999999</v>
      </c>
      <c r="C11" s="40">
        <v>21628966.030000001</v>
      </c>
      <c r="D11" s="40">
        <v>20513586.969999999</v>
      </c>
      <c r="E11" s="40">
        <v>22735011.620000001</v>
      </c>
      <c r="F11" s="40">
        <v>17698001.962521002</v>
      </c>
      <c r="G11" s="40">
        <v>14514722.699999999</v>
      </c>
      <c r="H11" s="40">
        <v>11050367.27</v>
      </c>
      <c r="I11" s="40">
        <v>10345820.570001001</v>
      </c>
      <c r="J11" s="40">
        <v>15288488.449998001</v>
      </c>
      <c r="K11" s="40">
        <v>14408233.359998999</v>
      </c>
    </row>
    <row r="12" spans="1:11" ht="15" customHeight="1" x14ac:dyDescent="0.2">
      <c r="A12" s="37" t="s">
        <v>10</v>
      </c>
      <c r="B12" s="38">
        <v>213122583.31</v>
      </c>
      <c r="C12" s="38">
        <v>255103214.63999999</v>
      </c>
      <c r="D12" s="38">
        <v>252861175.91999999</v>
      </c>
      <c r="E12" s="38">
        <v>247834482.50999999</v>
      </c>
      <c r="F12" s="38">
        <v>260567966.11000001</v>
      </c>
      <c r="G12" s="38">
        <v>233199392.739999</v>
      </c>
      <c r="H12" s="38">
        <v>225128255.96028501</v>
      </c>
      <c r="I12" s="38">
        <v>208436316.965</v>
      </c>
      <c r="J12" s="38">
        <v>249326792.15000001</v>
      </c>
      <c r="K12" s="38">
        <v>240083928.59000099</v>
      </c>
    </row>
    <row r="14" spans="1:11" x14ac:dyDescent="0.2">
      <c r="B14" s="1"/>
      <c r="C14" s="1"/>
      <c r="D14" s="1"/>
      <c r="E14" s="1"/>
      <c r="F14" s="1"/>
      <c r="G14" s="1"/>
      <c r="H14" s="1"/>
      <c r="I14" s="1"/>
    </row>
    <row r="15" spans="1:11" x14ac:dyDescent="0.2">
      <c r="A15" t="s">
        <v>110</v>
      </c>
      <c r="B15" s="1"/>
      <c r="C15" s="1"/>
      <c r="D15" s="1"/>
      <c r="E15" s="1"/>
      <c r="F15" s="1"/>
      <c r="G15" s="1"/>
      <c r="H15" s="1"/>
      <c r="I15" s="1"/>
    </row>
    <row r="18" spans="2:9" x14ac:dyDescent="0.2">
      <c r="B18" s="2"/>
      <c r="C18" s="2"/>
      <c r="D18" s="2"/>
      <c r="E18" s="2"/>
      <c r="F18" s="2"/>
      <c r="G18" s="2"/>
      <c r="H18" s="2"/>
      <c r="I18" s="2"/>
    </row>
  </sheetData>
  <mergeCells count="3">
    <mergeCell ref="A3:K3"/>
    <mergeCell ref="A5:K5"/>
    <mergeCell ref="A9:K9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2" tint="0.79998168889431442"/>
    <pageSetUpPr autoPageBreaks="0"/>
  </sheetPr>
  <dimension ref="A3:M15"/>
  <sheetViews>
    <sheetView zoomScaleNormal="100" workbookViewId="0"/>
  </sheetViews>
  <sheetFormatPr defaultRowHeight="14.25" x14ac:dyDescent="0.2"/>
  <cols>
    <col min="1" max="1" width="24.21875" customWidth="1"/>
    <col min="2" max="10" width="14.33203125" customWidth="1"/>
    <col min="11" max="11" width="14" customWidth="1"/>
  </cols>
  <sheetData>
    <row r="3" spans="1:13" ht="24.95" customHeight="1" x14ac:dyDescent="0.2">
      <c r="A3" s="163" t="s">
        <v>271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3" ht="20.100000000000001" customHeight="1" x14ac:dyDescent="0.2">
      <c r="A4" s="45" t="s">
        <v>50</v>
      </c>
      <c r="B4" s="45">
        <v>2015</v>
      </c>
      <c r="C4" s="45">
        <v>2016</v>
      </c>
      <c r="D4" s="45">
        <v>2017</v>
      </c>
      <c r="E4" s="45">
        <v>2018</v>
      </c>
      <c r="F4" s="45">
        <v>2019</v>
      </c>
      <c r="G4" s="45">
        <v>2020</v>
      </c>
      <c r="H4" s="45">
        <v>2021</v>
      </c>
      <c r="I4" s="45">
        <v>2022</v>
      </c>
      <c r="J4" s="45">
        <v>2023</v>
      </c>
      <c r="K4" s="45">
        <v>2024</v>
      </c>
    </row>
    <row r="5" spans="1:13" ht="15" customHeight="1" x14ac:dyDescent="0.2">
      <c r="A5" s="37" t="s">
        <v>13</v>
      </c>
      <c r="B5" s="42">
        <v>2758</v>
      </c>
      <c r="C5" s="42">
        <v>2745</v>
      </c>
      <c r="D5" s="42">
        <v>2162</v>
      </c>
      <c r="E5" s="42">
        <v>3070</v>
      </c>
      <c r="F5" s="42">
        <v>2488</v>
      </c>
      <c r="G5" s="42">
        <v>2222</v>
      </c>
      <c r="H5" s="42">
        <v>2065</v>
      </c>
      <c r="I5" s="42">
        <v>1896</v>
      </c>
      <c r="J5" s="42">
        <v>2926</v>
      </c>
      <c r="K5" s="42">
        <v>2995</v>
      </c>
    </row>
    <row r="6" spans="1:13" ht="15" customHeight="1" x14ac:dyDescent="0.2">
      <c r="A6" s="39" t="s">
        <v>143</v>
      </c>
      <c r="B6" s="44">
        <v>15279168.670000013</v>
      </c>
      <c r="C6" s="44">
        <v>20358693.600000016</v>
      </c>
      <c r="D6" s="44">
        <v>14779341.789999997</v>
      </c>
      <c r="E6" s="44">
        <v>20986396.010000002</v>
      </c>
      <c r="F6" s="44">
        <v>16255906.940000009</v>
      </c>
      <c r="G6" s="44">
        <v>28179017.750000007</v>
      </c>
      <c r="H6" s="44">
        <v>12847871.850000007</v>
      </c>
      <c r="I6" s="44">
        <v>15613519.860000016</v>
      </c>
      <c r="J6" s="44">
        <v>20020680.459999997</v>
      </c>
      <c r="K6" s="44">
        <v>19346097.060000014</v>
      </c>
      <c r="L6" s="84"/>
      <c r="M6" s="84"/>
    </row>
    <row r="7" spans="1:13" ht="15" customHeight="1" x14ac:dyDescent="0.2">
      <c r="A7" s="37" t="s">
        <v>144</v>
      </c>
      <c r="B7" s="42">
        <v>5910888.6699999999</v>
      </c>
      <c r="C7" s="42">
        <v>9074331.5799999982</v>
      </c>
      <c r="D7" s="42">
        <v>5073015.2099999981</v>
      </c>
      <c r="E7" s="42">
        <v>5506625.9600000009</v>
      </c>
      <c r="F7" s="42">
        <v>5458112.669999999</v>
      </c>
      <c r="G7" s="42">
        <v>4164588.9299999997</v>
      </c>
      <c r="H7" s="42">
        <v>2569884.48</v>
      </c>
      <c r="I7" s="42">
        <v>2757923.13</v>
      </c>
      <c r="J7" s="42">
        <v>5729608.2300000014</v>
      </c>
      <c r="K7" s="42">
        <v>3712653.2199999997</v>
      </c>
      <c r="L7" s="84"/>
      <c r="M7" s="84"/>
    </row>
    <row r="8" spans="1:13" ht="15" customHeight="1" x14ac:dyDescent="0.2">
      <c r="A8" s="39" t="s">
        <v>145</v>
      </c>
      <c r="B8" s="44">
        <v>493703.01000000007</v>
      </c>
      <c r="C8" s="44">
        <v>-13416.9199999995</v>
      </c>
      <c r="D8" s="44">
        <v>-4034.9899999996273</v>
      </c>
      <c r="E8" s="44">
        <v>1031374.3599999988</v>
      </c>
      <c r="F8" s="44">
        <v>535172.54000000074</v>
      </c>
      <c r="G8" s="44">
        <v>701651.80000000063</v>
      </c>
      <c r="H8" s="44">
        <v>-86599.64</v>
      </c>
      <c r="I8" s="44">
        <v>328943.2600009999</v>
      </c>
      <c r="J8" s="44">
        <v>784215.59999999939</v>
      </c>
      <c r="K8" s="44">
        <v>853646.78999999946</v>
      </c>
      <c r="L8" s="84"/>
      <c r="M8" s="84"/>
    </row>
    <row r="9" spans="1:13" ht="15" customHeight="1" x14ac:dyDescent="0.2">
      <c r="A9" s="37" t="s">
        <v>142</v>
      </c>
      <c r="B9" s="42">
        <v>21683759.810000006</v>
      </c>
      <c r="C9" s="42">
        <v>29419608.330000009</v>
      </c>
      <c r="D9" s="42">
        <v>19848322.18000003</v>
      </c>
      <c r="E9" s="42">
        <v>27524396.640000008</v>
      </c>
      <c r="F9" s="42">
        <v>22249192.310001008</v>
      </c>
      <c r="G9" s="42">
        <v>33045257.250000011</v>
      </c>
      <c r="H9" s="42">
        <v>15331156.750000002</v>
      </c>
      <c r="I9" s="42">
        <v>18700386.210000012</v>
      </c>
      <c r="J9" s="42">
        <v>26534504.850002013</v>
      </c>
      <c r="K9" s="42">
        <v>23912397.219996989</v>
      </c>
      <c r="L9" s="84"/>
      <c r="M9" s="84"/>
    </row>
    <row r="11" spans="1:13" x14ac:dyDescent="0.2">
      <c r="B11" s="17"/>
      <c r="C11" s="17"/>
      <c r="D11" s="17"/>
      <c r="E11" s="17"/>
      <c r="F11" s="17"/>
      <c r="G11" s="17"/>
    </row>
    <row r="12" spans="1:13" x14ac:dyDescent="0.2">
      <c r="A12" t="s">
        <v>110</v>
      </c>
      <c r="B12" s="17"/>
      <c r="C12" s="17"/>
      <c r="D12" s="17"/>
      <c r="E12" s="17"/>
      <c r="F12" s="17"/>
      <c r="G12" s="17"/>
      <c r="H12" s="17"/>
      <c r="I12" s="17"/>
    </row>
    <row r="13" spans="1:13" x14ac:dyDescent="0.2">
      <c r="B13" s="17"/>
      <c r="C13" s="17"/>
      <c r="D13" s="17"/>
      <c r="E13" s="17"/>
      <c r="F13" s="17"/>
      <c r="G13" s="17"/>
      <c r="H13" s="17"/>
      <c r="I13" s="17"/>
    </row>
    <row r="14" spans="1:13" x14ac:dyDescent="0.2">
      <c r="B14" s="17"/>
      <c r="C14" s="17"/>
      <c r="D14" s="17"/>
      <c r="E14" s="17"/>
      <c r="F14" s="17"/>
      <c r="G14" s="17"/>
      <c r="H14" s="17"/>
      <c r="I14" s="17"/>
    </row>
    <row r="15" spans="1:13" x14ac:dyDescent="0.2">
      <c r="B15" s="17"/>
      <c r="C15" s="17"/>
      <c r="D15" s="17"/>
      <c r="E15" s="17"/>
      <c r="F15" s="17"/>
      <c r="G15" s="17"/>
      <c r="H15" s="17"/>
      <c r="I15" s="17"/>
    </row>
  </sheetData>
  <mergeCells count="1">
    <mergeCell ref="A3:K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autoPageBreaks="0"/>
  </sheetPr>
  <dimension ref="A3:I35"/>
  <sheetViews>
    <sheetView zoomScaleNormal="100" workbookViewId="0"/>
  </sheetViews>
  <sheetFormatPr defaultRowHeight="14.25" x14ac:dyDescent="0.2"/>
  <cols>
    <col min="1" max="2" width="26.77734375" customWidth="1"/>
    <col min="3" max="4" width="30.109375" customWidth="1"/>
    <col min="6" max="6" width="15" customWidth="1"/>
    <col min="7" max="7" width="10.6640625" bestFit="1" customWidth="1"/>
    <col min="8" max="8" width="12" bestFit="1" customWidth="1"/>
  </cols>
  <sheetData>
    <row r="3" spans="1:9" ht="32.450000000000003" customHeight="1" x14ac:dyDescent="0.2">
      <c r="A3" s="167" t="s">
        <v>247</v>
      </c>
      <c r="B3" s="167"/>
      <c r="C3" s="167"/>
      <c r="D3" s="167"/>
    </row>
    <row r="4" spans="1:9" ht="20.100000000000001" customHeight="1" x14ac:dyDescent="0.2">
      <c r="A4" s="36" t="s">
        <v>48</v>
      </c>
      <c r="B4" s="36" t="s">
        <v>16</v>
      </c>
      <c r="C4" s="45" t="s">
        <v>14</v>
      </c>
      <c r="D4" s="45" t="s">
        <v>15</v>
      </c>
    </row>
    <row r="5" spans="1:9" ht="15" customHeight="1" x14ac:dyDescent="0.2">
      <c r="A5" s="241" t="s">
        <v>0</v>
      </c>
      <c r="B5" s="231" t="s">
        <v>39</v>
      </c>
      <c r="C5" s="54">
        <v>165847.92608100001</v>
      </c>
      <c r="D5" s="54">
        <v>74919975.270004004</v>
      </c>
      <c r="F5" s="2"/>
      <c r="G5" s="2"/>
      <c r="H5" s="1"/>
      <c r="I5" s="2"/>
    </row>
    <row r="6" spans="1:9" ht="15" customHeight="1" x14ac:dyDescent="0.2">
      <c r="A6" s="242"/>
      <c r="B6" s="232" t="s">
        <v>40</v>
      </c>
      <c r="C6" s="55">
        <v>54306.485685</v>
      </c>
      <c r="D6" s="55">
        <v>77159768.752369002</v>
      </c>
      <c r="F6" s="2"/>
      <c r="G6" s="2"/>
      <c r="I6" s="2"/>
    </row>
    <row r="7" spans="1:9" ht="15" customHeight="1" x14ac:dyDescent="0.2">
      <c r="A7" s="242"/>
      <c r="B7" s="231" t="s">
        <v>41</v>
      </c>
      <c r="C7" s="54">
        <v>41136.202104999997</v>
      </c>
      <c r="D7" s="54">
        <v>126823905.91844</v>
      </c>
      <c r="F7" s="2"/>
      <c r="G7" s="2"/>
      <c r="I7" s="2"/>
    </row>
    <row r="8" spans="1:9" ht="15" customHeight="1" x14ac:dyDescent="0.2">
      <c r="A8" s="242"/>
      <c r="B8" s="232" t="s">
        <v>42</v>
      </c>
      <c r="C8" s="55">
        <v>14423.468564000001</v>
      </c>
      <c r="D8" s="55">
        <v>97407089.340777993</v>
      </c>
      <c r="F8" s="2"/>
      <c r="G8" s="2"/>
      <c r="I8" s="2"/>
    </row>
    <row r="9" spans="1:9" ht="15" customHeight="1" x14ac:dyDescent="0.2">
      <c r="A9" s="242"/>
      <c r="B9" s="231" t="s">
        <v>43</v>
      </c>
      <c r="C9" s="54">
        <v>9272.5359389999994</v>
      </c>
      <c r="D9" s="54">
        <v>134898311.749733</v>
      </c>
      <c r="F9" s="2"/>
      <c r="G9" s="2"/>
      <c r="I9" s="2"/>
    </row>
    <row r="10" spans="1:9" ht="15" customHeight="1" x14ac:dyDescent="0.2">
      <c r="A10" s="243"/>
      <c r="B10" s="232" t="s">
        <v>44</v>
      </c>
      <c r="C10" s="55">
        <v>5168.7677610000001</v>
      </c>
      <c r="D10" s="55">
        <v>371723044.23061502</v>
      </c>
      <c r="F10" s="2"/>
      <c r="G10" s="2"/>
      <c r="I10" s="2"/>
    </row>
    <row r="11" spans="1:9" ht="15" customHeight="1" x14ac:dyDescent="0.2">
      <c r="A11" s="241" t="s">
        <v>1</v>
      </c>
      <c r="B11" s="231" t="s">
        <v>39</v>
      </c>
      <c r="C11" s="54">
        <v>31964.347784000001</v>
      </c>
      <c r="D11" s="54">
        <v>10683085.023553001</v>
      </c>
      <c r="F11" s="2"/>
      <c r="G11" s="2"/>
    </row>
    <row r="12" spans="1:9" ht="15" customHeight="1" x14ac:dyDescent="0.2">
      <c r="A12" s="242"/>
      <c r="B12" s="232" t="s">
        <v>40</v>
      </c>
      <c r="C12" s="55">
        <v>3673.1591199999998</v>
      </c>
      <c r="D12" s="55">
        <v>5194583.9920600001</v>
      </c>
      <c r="F12" s="2"/>
      <c r="G12" s="2"/>
    </row>
    <row r="13" spans="1:9" ht="15" customHeight="1" x14ac:dyDescent="0.2">
      <c r="A13" s="242"/>
      <c r="B13" s="231" t="s">
        <v>41</v>
      </c>
      <c r="C13" s="54">
        <v>2991.1990519999999</v>
      </c>
      <c r="D13" s="54">
        <v>9557044.9307599999</v>
      </c>
      <c r="F13" s="2"/>
      <c r="G13" s="2"/>
    </row>
    <row r="14" spans="1:9" ht="15" customHeight="1" x14ac:dyDescent="0.2">
      <c r="A14" s="242"/>
      <c r="B14" s="232" t="s">
        <v>42</v>
      </c>
      <c r="C14" s="55">
        <v>1385.115258</v>
      </c>
      <c r="D14" s="55">
        <v>10112063.377258999</v>
      </c>
      <c r="F14" s="2"/>
      <c r="G14" s="2"/>
    </row>
    <row r="15" spans="1:9" ht="15" customHeight="1" x14ac:dyDescent="0.2">
      <c r="A15" s="242"/>
      <c r="B15" s="231" t="s">
        <v>43</v>
      </c>
      <c r="C15" s="54">
        <v>1380.9395280000001</v>
      </c>
      <c r="D15" s="54">
        <v>22897227.516911998</v>
      </c>
      <c r="F15" s="2"/>
      <c r="G15" s="2"/>
    </row>
    <row r="16" spans="1:9" ht="15" customHeight="1" x14ac:dyDescent="0.2">
      <c r="A16" s="243"/>
      <c r="B16" s="232" t="s">
        <v>44</v>
      </c>
      <c r="C16" s="55">
        <v>2162.5758300000002</v>
      </c>
      <c r="D16" s="55">
        <v>416996999.96255898</v>
      </c>
      <c r="F16" s="2"/>
      <c r="G16" s="2"/>
    </row>
    <row r="18" spans="1:7" x14ac:dyDescent="0.2">
      <c r="C18" s="1"/>
      <c r="D18" s="1"/>
      <c r="F18" s="2"/>
      <c r="G18" s="2"/>
    </row>
    <row r="19" spans="1:7" x14ac:dyDescent="0.2">
      <c r="A19" t="s">
        <v>298</v>
      </c>
      <c r="C19" s="2"/>
      <c r="D19" s="2"/>
      <c r="F19" s="2"/>
      <c r="G19" s="2"/>
    </row>
    <row r="20" spans="1:7" x14ac:dyDescent="0.2">
      <c r="C20" s="2"/>
      <c r="D20" s="2"/>
      <c r="G20" s="2"/>
    </row>
    <row r="21" spans="1:7" x14ac:dyDescent="0.2">
      <c r="C21" s="2"/>
      <c r="D21" s="2"/>
      <c r="G21" s="2"/>
    </row>
    <row r="22" spans="1:7" x14ac:dyDescent="0.2">
      <c r="C22" s="2"/>
      <c r="D22" s="2"/>
      <c r="G22" s="2"/>
    </row>
    <row r="23" spans="1:7" x14ac:dyDescent="0.2">
      <c r="C23" s="2"/>
      <c r="G23" s="2"/>
    </row>
    <row r="24" spans="1:7" x14ac:dyDescent="0.2">
      <c r="C24" s="12"/>
    </row>
    <row r="25" spans="1:7" x14ac:dyDescent="0.2">
      <c r="C25" s="4"/>
    </row>
    <row r="26" spans="1:7" x14ac:dyDescent="0.2">
      <c r="C26" s="12"/>
    </row>
    <row r="27" spans="1:7" x14ac:dyDescent="0.2">
      <c r="C27" s="4"/>
    </row>
    <row r="28" spans="1:7" x14ac:dyDescent="0.2">
      <c r="C28" s="4"/>
    </row>
    <row r="29" spans="1:7" x14ac:dyDescent="0.2">
      <c r="C29" s="4"/>
    </row>
    <row r="30" spans="1:7" x14ac:dyDescent="0.2">
      <c r="C30" s="4"/>
    </row>
    <row r="31" spans="1:7" x14ac:dyDescent="0.2">
      <c r="C31" s="12"/>
    </row>
    <row r="32" spans="1:7" x14ac:dyDescent="0.2">
      <c r="C32" s="4"/>
    </row>
    <row r="33" spans="3:3" x14ac:dyDescent="0.2">
      <c r="C33" s="4"/>
    </row>
    <row r="34" spans="3:3" x14ac:dyDescent="0.2">
      <c r="C34" s="4"/>
    </row>
    <row r="35" spans="3:3" x14ac:dyDescent="0.2">
      <c r="C35" s="4"/>
    </row>
  </sheetData>
  <mergeCells count="3">
    <mergeCell ref="A5:A10"/>
    <mergeCell ref="A11:A16"/>
    <mergeCell ref="A3:D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2" tint="0.79998168889431442"/>
    <pageSetUpPr autoPageBreaks="0"/>
  </sheetPr>
  <dimension ref="A3:H39"/>
  <sheetViews>
    <sheetView workbookViewId="0"/>
  </sheetViews>
  <sheetFormatPr defaultRowHeight="14.25" x14ac:dyDescent="0.2"/>
  <cols>
    <col min="1" max="4" width="39.44140625" customWidth="1"/>
  </cols>
  <sheetData>
    <row r="3" spans="1:8" ht="24.95" customHeight="1" x14ac:dyDescent="0.2">
      <c r="A3" s="163" t="s">
        <v>263</v>
      </c>
      <c r="B3" s="163"/>
      <c r="C3" s="163"/>
      <c r="D3" s="163"/>
    </row>
    <row r="4" spans="1:8" ht="20.100000000000001" customHeight="1" x14ac:dyDescent="0.2">
      <c r="A4" s="45" t="s">
        <v>9</v>
      </c>
      <c r="B4" s="45" t="s">
        <v>9</v>
      </c>
      <c r="C4" s="45" t="s">
        <v>232</v>
      </c>
      <c r="D4" s="45" t="s">
        <v>10</v>
      </c>
    </row>
    <row r="5" spans="1:8" ht="15" customHeight="1" x14ac:dyDescent="0.2">
      <c r="A5" s="233" t="s">
        <v>146</v>
      </c>
      <c r="B5" s="42">
        <v>824</v>
      </c>
      <c r="C5" s="42">
        <v>325</v>
      </c>
      <c r="D5" s="42">
        <v>1257</v>
      </c>
      <c r="F5" s="2"/>
      <c r="G5" s="2"/>
      <c r="H5" s="2"/>
    </row>
    <row r="6" spans="1:8" ht="15" customHeight="1" x14ac:dyDescent="0.2">
      <c r="A6" s="235" t="s">
        <v>147</v>
      </c>
      <c r="B6" s="44">
        <v>848</v>
      </c>
      <c r="C6" s="44">
        <v>328</v>
      </c>
      <c r="D6" s="44">
        <v>1431</v>
      </c>
      <c r="F6" s="2"/>
      <c r="G6" s="2"/>
      <c r="H6" s="2"/>
    </row>
    <row r="7" spans="1:8" ht="15" customHeight="1" x14ac:dyDescent="0.2">
      <c r="A7" s="233" t="s">
        <v>148</v>
      </c>
      <c r="B7" s="42">
        <v>799</v>
      </c>
      <c r="C7" s="42">
        <v>365</v>
      </c>
      <c r="D7" s="42">
        <v>1333</v>
      </c>
      <c r="F7" s="2"/>
      <c r="G7" s="2"/>
      <c r="H7" s="2"/>
    </row>
    <row r="8" spans="1:8" ht="15" customHeight="1" x14ac:dyDescent="0.2">
      <c r="A8" s="235" t="s">
        <v>149</v>
      </c>
      <c r="B8" s="44">
        <v>856</v>
      </c>
      <c r="C8" s="44">
        <v>331</v>
      </c>
      <c r="D8" s="44">
        <v>1528</v>
      </c>
      <c r="F8" s="2"/>
      <c r="G8" s="2"/>
      <c r="H8" s="2"/>
    </row>
    <row r="9" spans="1:8" ht="15" customHeight="1" x14ac:dyDescent="0.2">
      <c r="A9" s="233" t="s">
        <v>150</v>
      </c>
      <c r="B9" s="42">
        <v>715</v>
      </c>
      <c r="C9" s="42">
        <v>309</v>
      </c>
      <c r="D9" s="42">
        <v>1495</v>
      </c>
      <c r="F9" s="2"/>
      <c r="G9" s="2"/>
      <c r="H9" s="2"/>
    </row>
    <row r="10" spans="1:8" ht="15" customHeight="1" x14ac:dyDescent="0.2">
      <c r="A10" s="235" t="s">
        <v>151</v>
      </c>
      <c r="B10" s="44">
        <v>721</v>
      </c>
      <c r="C10" s="44">
        <v>295</v>
      </c>
      <c r="D10" s="44">
        <v>1439</v>
      </c>
      <c r="F10" s="2"/>
      <c r="G10" s="2"/>
      <c r="H10" s="2"/>
    </row>
    <row r="11" spans="1:8" ht="15" customHeight="1" x14ac:dyDescent="0.2">
      <c r="A11" s="233" t="s">
        <v>152</v>
      </c>
      <c r="B11" s="42">
        <v>716</v>
      </c>
      <c r="C11" s="42">
        <v>346</v>
      </c>
      <c r="D11" s="42">
        <v>1386</v>
      </c>
      <c r="F11" s="2"/>
      <c r="G11" s="2"/>
      <c r="H11" s="2"/>
    </row>
    <row r="12" spans="1:8" ht="15" customHeight="1" x14ac:dyDescent="0.2">
      <c r="A12" s="235" t="s">
        <v>153</v>
      </c>
      <c r="B12" s="44">
        <v>653</v>
      </c>
      <c r="C12" s="44">
        <v>312</v>
      </c>
      <c r="D12" s="44">
        <v>1417</v>
      </c>
      <c r="F12" s="2"/>
      <c r="G12" s="2"/>
      <c r="H12" s="2"/>
    </row>
    <row r="13" spans="1:8" ht="15" customHeight="1" x14ac:dyDescent="0.2">
      <c r="A13" s="233" t="s">
        <v>154</v>
      </c>
      <c r="B13" s="42">
        <v>573</v>
      </c>
      <c r="C13" s="42">
        <v>284</v>
      </c>
      <c r="D13" s="42">
        <v>1516</v>
      </c>
      <c r="F13" s="2"/>
      <c r="G13" s="2"/>
      <c r="H13" s="2"/>
    </row>
    <row r="14" spans="1:8" ht="15" customHeight="1" x14ac:dyDescent="0.2">
      <c r="A14" s="235" t="s">
        <v>155</v>
      </c>
      <c r="B14" s="44">
        <v>659</v>
      </c>
      <c r="C14" s="44">
        <v>267</v>
      </c>
      <c r="D14" s="44">
        <v>1361</v>
      </c>
      <c r="F14" s="2"/>
      <c r="G14" s="2"/>
      <c r="H14" s="2"/>
    </row>
    <row r="15" spans="1:8" ht="15" customHeight="1" x14ac:dyDescent="0.2">
      <c r="A15" s="233" t="s">
        <v>156</v>
      </c>
      <c r="B15" s="42">
        <v>503</v>
      </c>
      <c r="C15" s="42">
        <v>227</v>
      </c>
      <c r="D15" s="42">
        <v>1405</v>
      </c>
      <c r="F15" s="2"/>
      <c r="G15" s="2"/>
      <c r="H15" s="2"/>
    </row>
    <row r="16" spans="1:8" ht="15" customHeight="1" x14ac:dyDescent="0.2">
      <c r="A16" s="235" t="s">
        <v>157</v>
      </c>
      <c r="B16" s="44">
        <v>505</v>
      </c>
      <c r="C16" s="44">
        <v>204</v>
      </c>
      <c r="D16" s="44">
        <v>1252</v>
      </c>
      <c r="F16" s="2"/>
      <c r="G16" s="2"/>
      <c r="H16" s="2"/>
    </row>
    <row r="17" spans="1:8" ht="15" customHeight="1" x14ac:dyDescent="0.2">
      <c r="A17" s="233" t="s">
        <v>158</v>
      </c>
      <c r="B17" s="42">
        <v>468</v>
      </c>
      <c r="C17" s="42">
        <v>205</v>
      </c>
      <c r="D17" s="42">
        <v>1293</v>
      </c>
      <c r="F17" s="2"/>
      <c r="G17" s="2"/>
      <c r="H17" s="2"/>
    </row>
    <row r="18" spans="1:8" ht="15" customHeight="1" x14ac:dyDescent="0.2">
      <c r="A18" s="235" t="s">
        <v>159</v>
      </c>
      <c r="B18" s="44">
        <v>373</v>
      </c>
      <c r="C18" s="44">
        <v>171</v>
      </c>
      <c r="D18" s="44">
        <v>1253</v>
      </c>
      <c r="F18" s="2"/>
      <c r="G18" s="2"/>
      <c r="H18" s="2"/>
    </row>
    <row r="19" spans="1:8" ht="15" customHeight="1" x14ac:dyDescent="0.2">
      <c r="A19" s="233" t="s">
        <v>160</v>
      </c>
      <c r="B19" s="42">
        <v>299</v>
      </c>
      <c r="C19" s="42">
        <v>179</v>
      </c>
      <c r="D19" s="42">
        <v>1264</v>
      </c>
      <c r="F19" s="2"/>
      <c r="G19" s="2"/>
      <c r="H19" s="2"/>
    </row>
    <row r="20" spans="1:8" ht="15" customHeight="1" x14ac:dyDescent="0.2">
      <c r="A20" s="235" t="s">
        <v>161</v>
      </c>
      <c r="B20" s="44">
        <v>302</v>
      </c>
      <c r="C20" s="44">
        <v>251</v>
      </c>
      <c r="D20" s="44">
        <v>1230</v>
      </c>
      <c r="F20" s="2"/>
      <c r="G20" s="2"/>
      <c r="H20" s="2"/>
    </row>
    <row r="21" spans="1:8" x14ac:dyDescent="0.2">
      <c r="A21" s="233" t="s">
        <v>193</v>
      </c>
      <c r="B21" s="42">
        <v>302</v>
      </c>
      <c r="C21" s="42">
        <v>303</v>
      </c>
      <c r="D21" s="42">
        <v>1373</v>
      </c>
    </row>
    <row r="22" spans="1:8" x14ac:dyDescent="0.2">
      <c r="A22" s="235" t="s">
        <v>194</v>
      </c>
      <c r="B22" s="44">
        <v>339</v>
      </c>
      <c r="C22" s="44">
        <v>279</v>
      </c>
      <c r="D22" s="44">
        <v>1409</v>
      </c>
    </row>
    <row r="23" spans="1:8" x14ac:dyDescent="0.2">
      <c r="A23" s="233" t="s">
        <v>272</v>
      </c>
      <c r="B23" s="42">
        <v>354</v>
      </c>
      <c r="C23" s="42">
        <v>253</v>
      </c>
      <c r="D23" s="42">
        <v>1443</v>
      </c>
    </row>
    <row r="24" spans="1:8" x14ac:dyDescent="0.2">
      <c r="A24" s="235" t="s">
        <v>273</v>
      </c>
      <c r="B24" s="44">
        <v>339</v>
      </c>
      <c r="C24" s="44">
        <v>240</v>
      </c>
      <c r="D24" s="44">
        <v>1451</v>
      </c>
    </row>
    <row r="25" spans="1:8" x14ac:dyDescent="0.2">
      <c r="B25" s="10"/>
      <c r="C25" s="10"/>
      <c r="D25" s="10"/>
    </row>
    <row r="26" spans="1:8" x14ac:dyDescent="0.2">
      <c r="B26" s="10"/>
      <c r="C26" s="10"/>
      <c r="D26" s="10"/>
    </row>
    <row r="27" spans="1:8" x14ac:dyDescent="0.2">
      <c r="A27" t="s">
        <v>110</v>
      </c>
      <c r="B27" s="10"/>
      <c r="C27" s="10"/>
      <c r="D27" s="10"/>
    </row>
    <row r="28" spans="1:8" x14ac:dyDescent="0.2">
      <c r="B28" s="10"/>
      <c r="C28" s="10"/>
      <c r="D28" s="10"/>
    </row>
    <row r="29" spans="1:8" x14ac:dyDescent="0.2">
      <c r="B29" s="10"/>
      <c r="C29" s="10"/>
      <c r="D29" s="10"/>
    </row>
    <row r="30" spans="1:8" x14ac:dyDescent="0.2">
      <c r="B30" s="10"/>
      <c r="C30" s="10"/>
      <c r="D30" s="10"/>
    </row>
    <row r="31" spans="1:8" x14ac:dyDescent="0.2">
      <c r="B31" s="10"/>
      <c r="C31" s="10"/>
      <c r="D31" s="10"/>
    </row>
    <row r="32" spans="1:8" x14ac:dyDescent="0.2">
      <c r="B32" s="10"/>
      <c r="C32" s="10"/>
      <c r="D32" s="10"/>
    </row>
    <row r="33" spans="2:4" x14ac:dyDescent="0.2">
      <c r="B33" s="10"/>
      <c r="C33" s="10"/>
      <c r="D33" s="10"/>
    </row>
    <row r="34" spans="2:4" x14ac:dyDescent="0.2">
      <c r="B34" s="10"/>
      <c r="C34" s="10"/>
      <c r="D34" s="10"/>
    </row>
    <row r="35" spans="2:4" x14ac:dyDescent="0.2">
      <c r="B35" s="10"/>
      <c r="C35" s="10"/>
      <c r="D35" s="10"/>
    </row>
    <row r="36" spans="2:4" x14ac:dyDescent="0.2">
      <c r="B36" s="10"/>
      <c r="C36" s="10"/>
      <c r="D36" s="10"/>
    </row>
    <row r="37" spans="2:4" x14ac:dyDescent="0.2">
      <c r="B37" s="10"/>
      <c r="C37" s="10"/>
      <c r="D37" s="10"/>
    </row>
    <row r="38" spans="2:4" x14ac:dyDescent="0.2">
      <c r="B38" s="10"/>
      <c r="C38" s="10"/>
      <c r="D38" s="10"/>
    </row>
    <row r="39" spans="2:4" x14ac:dyDescent="0.2">
      <c r="B39" s="10"/>
    </row>
  </sheetData>
  <mergeCells count="1">
    <mergeCell ref="A3:D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2" tint="0.79998168889431442"/>
    <pageSetUpPr autoPageBreaks="0"/>
  </sheetPr>
  <dimension ref="A3:M44"/>
  <sheetViews>
    <sheetView zoomScaleNormal="100" workbookViewId="0">
      <selection activeCell="A5" sqref="A5:A7"/>
    </sheetView>
  </sheetViews>
  <sheetFormatPr defaultRowHeight="14.25" x14ac:dyDescent="0.2"/>
  <cols>
    <col min="1" max="2" width="25.77734375" customWidth="1"/>
    <col min="3" max="11" width="13.44140625" customWidth="1"/>
    <col min="12" max="12" width="11" bestFit="1" customWidth="1"/>
  </cols>
  <sheetData>
    <row r="3" spans="1:12" ht="24.95" customHeight="1" x14ac:dyDescent="0.2">
      <c r="A3" s="163" t="s">
        <v>264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2" ht="20.100000000000001" customHeight="1" x14ac:dyDescent="0.2">
      <c r="A4" s="45" t="s">
        <v>6</v>
      </c>
      <c r="B4" s="18" t="s">
        <v>52</v>
      </c>
      <c r="C4" s="18">
        <v>2015</v>
      </c>
      <c r="D4" s="18">
        <v>2016</v>
      </c>
      <c r="E4" s="18">
        <v>2017</v>
      </c>
      <c r="F4" s="18">
        <v>2018</v>
      </c>
      <c r="G4" s="18">
        <v>2019</v>
      </c>
      <c r="H4" s="18">
        <v>2020</v>
      </c>
      <c r="I4" s="18">
        <v>2021</v>
      </c>
      <c r="J4" s="18">
        <v>2022</v>
      </c>
      <c r="K4" s="18">
        <v>2023</v>
      </c>
      <c r="L4" s="18">
        <v>2024</v>
      </c>
    </row>
    <row r="5" spans="1:12" ht="15" customHeight="1" x14ac:dyDescent="0.2">
      <c r="A5" s="212" t="s">
        <v>4</v>
      </c>
      <c r="B5" s="41" t="s">
        <v>9</v>
      </c>
      <c r="C5" s="42">
        <v>712</v>
      </c>
      <c r="D5" s="42">
        <v>656</v>
      </c>
      <c r="E5" s="42">
        <v>570</v>
      </c>
      <c r="F5" s="42">
        <v>556</v>
      </c>
      <c r="G5" s="42">
        <v>450</v>
      </c>
      <c r="H5" s="42">
        <v>433</v>
      </c>
      <c r="I5" s="42">
        <v>322</v>
      </c>
      <c r="J5" s="42">
        <v>269</v>
      </c>
      <c r="K5" s="42">
        <v>273</v>
      </c>
      <c r="L5" s="42">
        <v>313</v>
      </c>
    </row>
    <row r="6" spans="1:12" ht="15" customHeight="1" x14ac:dyDescent="0.2">
      <c r="A6" s="212"/>
      <c r="B6" s="43" t="s">
        <v>232</v>
      </c>
      <c r="C6" s="44">
        <v>178</v>
      </c>
      <c r="D6" s="44">
        <v>169</v>
      </c>
      <c r="E6" s="44">
        <v>181</v>
      </c>
      <c r="F6" s="44">
        <v>211</v>
      </c>
      <c r="G6" s="44">
        <v>212</v>
      </c>
      <c r="H6" s="44">
        <v>161</v>
      </c>
      <c r="I6" s="44">
        <v>135</v>
      </c>
      <c r="J6" s="44">
        <v>149</v>
      </c>
      <c r="K6" s="44">
        <v>233</v>
      </c>
      <c r="L6" s="44">
        <v>211</v>
      </c>
    </row>
    <row r="7" spans="1:12" ht="15" customHeight="1" x14ac:dyDescent="0.2">
      <c r="A7" s="212"/>
      <c r="B7" s="41" t="s">
        <v>10</v>
      </c>
      <c r="C7" s="42">
        <v>1068</v>
      </c>
      <c r="D7" s="42">
        <v>1081</v>
      </c>
      <c r="E7" s="42">
        <v>1189</v>
      </c>
      <c r="F7" s="42">
        <v>1128</v>
      </c>
      <c r="G7" s="42">
        <v>1148</v>
      </c>
      <c r="H7" s="42">
        <v>1073</v>
      </c>
      <c r="I7" s="42">
        <v>1020</v>
      </c>
      <c r="J7" s="42">
        <v>908</v>
      </c>
      <c r="K7" s="42">
        <v>1122</v>
      </c>
      <c r="L7" s="42">
        <v>1121</v>
      </c>
    </row>
    <row r="8" spans="1:12" ht="15" customHeight="1" x14ac:dyDescent="0.2">
      <c r="A8" s="212" t="s">
        <v>5</v>
      </c>
      <c r="B8" s="43" t="s">
        <v>9</v>
      </c>
      <c r="C8" s="44">
        <v>960</v>
      </c>
      <c r="D8" s="44">
        <v>999</v>
      </c>
      <c r="E8" s="44">
        <v>866</v>
      </c>
      <c r="F8" s="44">
        <v>813</v>
      </c>
      <c r="G8" s="44">
        <v>782</v>
      </c>
      <c r="H8" s="44">
        <v>575</v>
      </c>
      <c r="I8" s="44">
        <v>519</v>
      </c>
      <c r="J8" s="44">
        <v>332</v>
      </c>
      <c r="K8" s="44">
        <v>368</v>
      </c>
      <c r="L8" s="44">
        <v>380</v>
      </c>
    </row>
    <row r="9" spans="1:12" ht="15" customHeight="1" x14ac:dyDescent="0.2">
      <c r="A9" s="212"/>
      <c r="B9" s="41" t="s">
        <v>232</v>
      </c>
      <c r="C9" s="42">
        <v>475</v>
      </c>
      <c r="D9" s="42">
        <v>527</v>
      </c>
      <c r="E9" s="42">
        <v>423</v>
      </c>
      <c r="F9" s="42">
        <v>447</v>
      </c>
      <c r="G9" s="42">
        <v>339</v>
      </c>
      <c r="H9" s="42">
        <v>270</v>
      </c>
      <c r="I9" s="42">
        <v>241</v>
      </c>
      <c r="J9" s="42">
        <v>281</v>
      </c>
      <c r="K9" s="42">
        <v>349</v>
      </c>
      <c r="L9" s="42">
        <v>282</v>
      </c>
    </row>
    <row r="10" spans="1:12" ht="15" customHeight="1" x14ac:dyDescent="0.2">
      <c r="A10" s="212"/>
      <c r="B10" s="43" t="s">
        <v>10</v>
      </c>
      <c r="C10" s="44">
        <v>1620</v>
      </c>
      <c r="D10" s="44">
        <v>1780</v>
      </c>
      <c r="E10" s="44">
        <v>1745</v>
      </c>
      <c r="F10" s="44">
        <v>1675</v>
      </c>
      <c r="G10" s="44">
        <v>1729</v>
      </c>
      <c r="H10" s="44">
        <v>1584</v>
      </c>
      <c r="I10" s="44">
        <v>1526</v>
      </c>
      <c r="J10" s="44">
        <v>1586</v>
      </c>
      <c r="K10" s="44">
        <v>1660</v>
      </c>
      <c r="L10" s="44">
        <v>1773</v>
      </c>
    </row>
    <row r="11" spans="1:12" x14ac:dyDescent="0.2">
      <c r="C11" s="15"/>
      <c r="D11" s="15"/>
      <c r="E11" s="15"/>
      <c r="F11" s="15"/>
      <c r="G11" s="15"/>
      <c r="H11" s="15"/>
    </row>
    <row r="12" spans="1:12" x14ac:dyDescent="0.2">
      <c r="C12" s="10"/>
      <c r="D12" s="10"/>
      <c r="E12" s="10"/>
      <c r="F12" s="10"/>
      <c r="G12" s="10"/>
    </row>
    <row r="13" spans="1:12" x14ac:dyDescent="0.2">
      <c r="C13" s="10"/>
      <c r="D13" s="10"/>
      <c r="E13" s="10"/>
      <c r="F13" s="10"/>
      <c r="G13" s="10"/>
    </row>
    <row r="15" spans="1:12" ht="24.95" customHeight="1" x14ac:dyDescent="0.2">
      <c r="A15" s="163" t="s">
        <v>265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</row>
    <row r="16" spans="1:12" ht="20.100000000000001" customHeight="1" x14ac:dyDescent="0.2">
      <c r="A16" s="45" t="s">
        <v>6</v>
      </c>
      <c r="B16" s="18" t="s">
        <v>52</v>
      </c>
      <c r="C16" s="18">
        <v>2015</v>
      </c>
      <c r="D16" s="18">
        <v>2016</v>
      </c>
      <c r="E16" s="18">
        <v>2017</v>
      </c>
      <c r="F16" s="18">
        <v>2018</v>
      </c>
      <c r="G16" s="18">
        <v>2019</v>
      </c>
      <c r="H16" s="18">
        <v>2020</v>
      </c>
      <c r="I16" s="18">
        <v>2021</v>
      </c>
      <c r="J16" s="18">
        <v>2022</v>
      </c>
      <c r="K16" s="18">
        <v>2023</v>
      </c>
      <c r="L16" s="18">
        <v>2024</v>
      </c>
    </row>
    <row r="17" spans="1:13" ht="15" customHeight="1" x14ac:dyDescent="0.2">
      <c r="A17" s="212" t="s">
        <v>4</v>
      </c>
      <c r="B17" s="41" t="s">
        <v>9</v>
      </c>
      <c r="C17" s="42">
        <v>18636596.570000008</v>
      </c>
      <c r="D17" s="42">
        <v>16408657.209999988</v>
      </c>
      <c r="E17" s="42">
        <v>15875341.470000004</v>
      </c>
      <c r="F17" s="42">
        <v>16656037.757000007</v>
      </c>
      <c r="G17" s="42">
        <v>12281181.629999995</v>
      </c>
      <c r="H17" s="42">
        <v>14782703.65</v>
      </c>
      <c r="I17" s="42">
        <v>9897243.5000000019</v>
      </c>
      <c r="J17" s="42">
        <v>8782464.5300000031</v>
      </c>
      <c r="K17" s="42">
        <v>8132280.5600000015</v>
      </c>
      <c r="L17" s="42">
        <v>10018673.419999996</v>
      </c>
      <c r="M17" s="11"/>
    </row>
    <row r="18" spans="1:13" ht="15" customHeight="1" x14ac:dyDescent="0.2">
      <c r="A18" s="212"/>
      <c r="B18" s="43" t="s">
        <v>232</v>
      </c>
      <c r="C18" s="44">
        <v>6178066.879999999</v>
      </c>
      <c r="D18" s="44">
        <v>6592187.6999999983</v>
      </c>
      <c r="E18" s="44">
        <v>7177696.8500000015</v>
      </c>
      <c r="F18" s="44">
        <v>8185621.7799999993</v>
      </c>
      <c r="G18" s="44">
        <v>7146280.8099999968</v>
      </c>
      <c r="H18" s="44">
        <v>5555648.6800000025</v>
      </c>
      <c r="I18" s="44">
        <v>4632087.9700000007</v>
      </c>
      <c r="J18" s="44">
        <v>3818846.4200010006</v>
      </c>
      <c r="K18" s="44">
        <v>6326365.9999980051</v>
      </c>
      <c r="L18" s="44">
        <v>6568657.4199990006</v>
      </c>
      <c r="M18" s="11"/>
    </row>
    <row r="19" spans="1:13" ht="15" customHeight="1" x14ac:dyDescent="0.2">
      <c r="A19" s="212"/>
      <c r="B19" s="41" t="s">
        <v>10</v>
      </c>
      <c r="C19" s="42">
        <v>104754473.17999999</v>
      </c>
      <c r="D19" s="42">
        <v>109890681.79000008</v>
      </c>
      <c r="E19" s="42">
        <v>131760517.89000005</v>
      </c>
      <c r="F19" s="42">
        <v>122322493.45000002</v>
      </c>
      <c r="G19" s="42">
        <v>132634063.14999987</v>
      </c>
      <c r="H19" s="42">
        <v>117715322.19999905</v>
      </c>
      <c r="I19" s="42">
        <v>122235100.47999991</v>
      </c>
      <c r="J19" s="42">
        <v>99420319.559999987</v>
      </c>
      <c r="K19" s="42">
        <v>118025063.83000004</v>
      </c>
      <c r="L19" s="42">
        <v>115499757.59000096</v>
      </c>
      <c r="M19" s="11"/>
    </row>
    <row r="20" spans="1:13" ht="15" customHeight="1" x14ac:dyDescent="0.2">
      <c r="A20" s="212" t="s">
        <v>5</v>
      </c>
      <c r="B20" s="43" t="s">
        <v>9</v>
      </c>
      <c r="C20" s="44">
        <v>19370022.159999996</v>
      </c>
      <c r="D20" s="44">
        <v>18881268.599999994</v>
      </c>
      <c r="E20" s="44">
        <v>16586064.109999994</v>
      </c>
      <c r="F20" s="44">
        <v>16431896.159999998</v>
      </c>
      <c r="G20" s="44">
        <v>17312414.600000001</v>
      </c>
      <c r="H20" s="44">
        <v>13130402.460000003</v>
      </c>
      <c r="I20" s="44">
        <v>11675632.330000002</v>
      </c>
      <c r="J20" s="44">
        <v>5794587.040000001</v>
      </c>
      <c r="K20" s="44">
        <v>6621227.5500000007</v>
      </c>
      <c r="L20" s="44">
        <v>7370225.506986999</v>
      </c>
      <c r="M20" s="2"/>
    </row>
    <row r="21" spans="1:13" ht="15" customHeight="1" x14ac:dyDescent="0.2">
      <c r="A21" s="212"/>
      <c r="B21" s="41" t="s">
        <v>232</v>
      </c>
      <c r="C21" s="42">
        <v>13970649.230000004</v>
      </c>
      <c r="D21" s="42">
        <v>15032597.140000001</v>
      </c>
      <c r="E21" s="42">
        <v>13321587.180000002</v>
      </c>
      <c r="F21" s="42">
        <v>14545636.870000001</v>
      </c>
      <c r="G21" s="42">
        <v>10549524.922521001</v>
      </c>
      <c r="H21" s="42">
        <v>8951665.910000002</v>
      </c>
      <c r="I21" s="42">
        <v>6403052.3000000007</v>
      </c>
      <c r="J21" s="42">
        <v>6526974.1499999985</v>
      </c>
      <c r="K21" s="42">
        <v>8930438.8400000036</v>
      </c>
      <c r="L21" s="42">
        <v>7839575.9400000013</v>
      </c>
      <c r="M21" s="2"/>
    </row>
    <row r="22" spans="1:13" ht="15" customHeight="1" x14ac:dyDescent="0.2">
      <c r="A22" s="212"/>
      <c r="B22" s="43" t="s">
        <v>10</v>
      </c>
      <c r="C22" s="44">
        <v>95863562.189999938</v>
      </c>
      <c r="D22" s="44">
        <v>124782507.51000002</v>
      </c>
      <c r="E22" s="44">
        <v>109252769.06000003</v>
      </c>
      <c r="F22" s="44">
        <v>107130542.71000001</v>
      </c>
      <c r="G22" s="44">
        <v>114046672.11999993</v>
      </c>
      <c r="H22" s="44">
        <v>101321674.30999997</v>
      </c>
      <c r="I22" s="44">
        <v>95095482.77028513</v>
      </c>
      <c r="J22" s="44">
        <v>100760151.63499996</v>
      </c>
      <c r="K22" s="44">
        <v>116203801.22000007</v>
      </c>
      <c r="L22" s="44">
        <v>111751150.28000002</v>
      </c>
      <c r="M22" s="2"/>
    </row>
    <row r="23" spans="1:13" x14ac:dyDescent="0.2">
      <c r="C23" s="10"/>
      <c r="D23" s="15"/>
      <c r="E23" s="15"/>
      <c r="F23" s="15"/>
      <c r="G23" s="15"/>
      <c r="H23" s="15"/>
    </row>
    <row r="24" spans="1:13" x14ac:dyDescent="0.2">
      <c r="C24" s="10"/>
      <c r="D24" s="10"/>
      <c r="E24" s="10"/>
      <c r="F24" s="10"/>
      <c r="G24" s="10"/>
    </row>
    <row r="25" spans="1:13" x14ac:dyDescent="0.2">
      <c r="A25" t="s">
        <v>110</v>
      </c>
      <c r="C25" s="12"/>
      <c r="D25" s="12"/>
      <c r="E25" s="12"/>
      <c r="F25" s="12"/>
      <c r="G25" s="12"/>
      <c r="H25" s="12"/>
      <c r="I25" s="12"/>
      <c r="J25" s="12"/>
    </row>
    <row r="26" spans="1:13" x14ac:dyDescent="0.2">
      <c r="C26" s="6"/>
      <c r="D26" s="6"/>
      <c r="E26" s="6"/>
      <c r="F26" s="6"/>
      <c r="G26" s="6"/>
      <c r="H26" s="6"/>
      <c r="I26" s="6"/>
      <c r="J26" s="6"/>
    </row>
    <row r="27" spans="1:13" x14ac:dyDescent="0.2">
      <c r="C27" s="6"/>
      <c r="D27" s="6"/>
      <c r="E27" s="6"/>
      <c r="F27" s="6"/>
      <c r="G27" s="6"/>
      <c r="H27" s="6"/>
      <c r="I27" s="6"/>
      <c r="J27" s="6"/>
    </row>
    <row r="28" spans="1:13" x14ac:dyDescent="0.2">
      <c r="B28" s="2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3" x14ac:dyDescent="0.2">
      <c r="B29" s="2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3" x14ac:dyDescent="0.2">
      <c r="B30" s="2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3" x14ac:dyDescent="0.2"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3" x14ac:dyDescent="0.2">
      <c r="B32" s="2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2:12" x14ac:dyDescent="0.2">
      <c r="B33" s="2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2:12" x14ac:dyDescent="0.2">
      <c r="B34" s="2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2" x14ac:dyDescent="0.2"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2:12" x14ac:dyDescent="0.2"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2:12" x14ac:dyDescent="0.2"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2:12" x14ac:dyDescent="0.2"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2:12" x14ac:dyDescent="0.2"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2:12" x14ac:dyDescent="0.2"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2:12" x14ac:dyDescent="0.2"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2:12" x14ac:dyDescent="0.2"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2:12" x14ac:dyDescent="0.2"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2:12" x14ac:dyDescent="0.2">
      <c r="C44" s="6"/>
      <c r="D44" s="6"/>
      <c r="E44" s="6"/>
      <c r="F44" s="6"/>
      <c r="G44" s="6"/>
      <c r="H44" s="6"/>
      <c r="I44" s="6"/>
      <c r="J44" s="6"/>
      <c r="K44" s="6"/>
      <c r="L44" s="6"/>
    </row>
  </sheetData>
  <mergeCells count="6">
    <mergeCell ref="A20:A22"/>
    <mergeCell ref="A5:A7"/>
    <mergeCell ref="A8:A10"/>
    <mergeCell ref="A17:A19"/>
    <mergeCell ref="A3:L3"/>
    <mergeCell ref="A15:L15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2" tint="0.79998168889431442"/>
    <pageSetUpPr autoPageBreaks="0"/>
  </sheetPr>
  <dimension ref="A3:J31"/>
  <sheetViews>
    <sheetView workbookViewId="0"/>
  </sheetViews>
  <sheetFormatPr defaultRowHeight="14.25" x14ac:dyDescent="0.2"/>
  <cols>
    <col min="1" max="1" width="29.88671875" customWidth="1"/>
    <col min="2" max="7" width="19.77734375" customWidth="1"/>
  </cols>
  <sheetData>
    <row r="3" spans="1:10" ht="24.95" customHeight="1" x14ac:dyDescent="0.2">
      <c r="A3" s="163" t="s">
        <v>274</v>
      </c>
      <c r="B3" s="163"/>
      <c r="C3" s="163"/>
      <c r="D3" s="163"/>
      <c r="E3" s="163"/>
      <c r="F3" s="163"/>
      <c r="G3" s="163"/>
    </row>
    <row r="4" spans="1:10" ht="20.100000000000001" customHeight="1" x14ac:dyDescent="0.2">
      <c r="A4" s="36" t="s">
        <v>2</v>
      </c>
      <c r="B4" s="36">
        <v>2019</v>
      </c>
      <c r="C4" s="36">
        <v>2020</v>
      </c>
      <c r="D4" s="36">
        <v>2021</v>
      </c>
      <c r="E4" s="36">
        <v>2022</v>
      </c>
      <c r="F4" s="36">
        <v>2023</v>
      </c>
      <c r="G4" s="36">
        <v>2024</v>
      </c>
    </row>
    <row r="5" spans="1:10" ht="15" customHeight="1" x14ac:dyDescent="0.2">
      <c r="A5" s="196" t="s">
        <v>140</v>
      </c>
      <c r="B5" s="196"/>
      <c r="C5" s="196"/>
      <c r="D5" s="196"/>
      <c r="E5" s="196"/>
      <c r="F5" s="196"/>
      <c r="G5" s="196"/>
    </row>
    <row r="6" spans="1:10" ht="15" customHeight="1" x14ac:dyDescent="0.2">
      <c r="A6" s="37" t="s">
        <v>205</v>
      </c>
      <c r="B6" s="38">
        <v>752</v>
      </c>
      <c r="C6" s="38">
        <v>582</v>
      </c>
      <c r="D6" s="38">
        <v>497</v>
      </c>
      <c r="E6" s="38">
        <v>382</v>
      </c>
      <c r="F6" s="38">
        <v>409</v>
      </c>
      <c r="G6" s="38">
        <v>424</v>
      </c>
      <c r="H6" s="2"/>
      <c r="I6" s="2"/>
      <c r="J6" s="2"/>
    </row>
    <row r="7" spans="1:10" ht="15" customHeight="1" x14ac:dyDescent="0.2">
      <c r="A7" s="39" t="s">
        <v>204</v>
      </c>
      <c r="B7" s="40">
        <v>538</v>
      </c>
      <c r="C7" s="40">
        <v>418</v>
      </c>
      <c r="D7" s="40">
        <v>357</v>
      </c>
      <c r="E7" s="40">
        <v>404</v>
      </c>
      <c r="F7" s="40">
        <v>562</v>
      </c>
      <c r="G7" s="40">
        <v>485</v>
      </c>
      <c r="H7" s="2"/>
      <c r="I7" s="2"/>
      <c r="J7" s="2"/>
    </row>
    <row r="8" spans="1:10" ht="15" customHeight="1" x14ac:dyDescent="0.2">
      <c r="A8" s="37" t="s">
        <v>206</v>
      </c>
      <c r="B8" s="38">
        <v>443</v>
      </c>
      <c r="C8" s="38">
        <v>397</v>
      </c>
      <c r="D8" s="38">
        <v>320</v>
      </c>
      <c r="E8" s="38">
        <v>202</v>
      </c>
      <c r="F8" s="38">
        <v>217</v>
      </c>
      <c r="G8" s="38">
        <v>252</v>
      </c>
      <c r="H8" s="2"/>
      <c r="I8" s="2"/>
      <c r="J8" s="2"/>
    </row>
    <row r="9" spans="1:10" ht="15" customHeight="1" x14ac:dyDescent="0.2">
      <c r="A9" s="39" t="s">
        <v>11</v>
      </c>
      <c r="B9" s="40">
        <v>2682</v>
      </c>
      <c r="C9" s="40">
        <v>2415</v>
      </c>
      <c r="D9" s="40">
        <v>2348</v>
      </c>
      <c r="E9" s="40">
        <v>2334</v>
      </c>
      <c r="F9" s="40">
        <v>2623</v>
      </c>
      <c r="G9" s="40">
        <v>2707</v>
      </c>
      <c r="H9" s="2"/>
      <c r="I9" s="2"/>
      <c r="J9" s="2"/>
    </row>
    <row r="10" spans="1:10" ht="15" customHeight="1" x14ac:dyDescent="0.2">
      <c r="A10" s="37" t="s">
        <v>12</v>
      </c>
      <c r="B10" s="38">
        <v>143</v>
      </c>
      <c r="C10" s="38">
        <v>184</v>
      </c>
      <c r="D10" s="38">
        <v>143</v>
      </c>
      <c r="E10" s="38">
        <v>96</v>
      </c>
      <c r="F10" s="38">
        <v>104</v>
      </c>
      <c r="G10" s="38">
        <v>126</v>
      </c>
      <c r="H10" s="2"/>
      <c r="I10" s="2"/>
      <c r="J10" s="2"/>
    </row>
    <row r="11" spans="1:10" ht="15" customHeight="1" x14ac:dyDescent="0.2">
      <c r="A11" s="196" t="s">
        <v>141</v>
      </c>
      <c r="B11" s="196"/>
      <c r="C11" s="196"/>
      <c r="D11" s="196"/>
      <c r="E11" s="196"/>
      <c r="F11" s="196"/>
      <c r="G11" s="196"/>
    </row>
    <row r="12" spans="1:10" ht="15" customHeight="1" x14ac:dyDescent="0.2">
      <c r="A12" s="37" t="s">
        <v>205</v>
      </c>
      <c r="B12" s="38">
        <v>14223331.959999999</v>
      </c>
      <c r="C12" s="38">
        <v>12872703.100000005</v>
      </c>
      <c r="D12" s="38">
        <v>9497555.2900000028</v>
      </c>
      <c r="E12" s="38">
        <v>7965727.5200000023</v>
      </c>
      <c r="F12" s="38">
        <v>8077956.9400000032</v>
      </c>
      <c r="G12" s="38">
        <v>8569784.2199999988</v>
      </c>
    </row>
    <row r="13" spans="1:10" ht="15" customHeight="1" x14ac:dyDescent="0.2">
      <c r="A13" s="39" t="s">
        <v>204</v>
      </c>
      <c r="B13" s="40">
        <v>17344150.552520998</v>
      </c>
      <c r="C13" s="40">
        <v>13913550.709999995</v>
      </c>
      <c r="D13" s="40">
        <v>10179968.730000004</v>
      </c>
      <c r="E13" s="40">
        <v>9855279.2800010033</v>
      </c>
      <c r="F13" s="40">
        <v>14914537.829998001</v>
      </c>
      <c r="G13" s="40">
        <v>14084609.159999004</v>
      </c>
    </row>
    <row r="14" spans="1:10" ht="15" customHeight="1" x14ac:dyDescent="0.2">
      <c r="A14" s="37" t="s">
        <v>206</v>
      </c>
      <c r="B14" s="38">
        <v>14572826.219999999</v>
      </c>
      <c r="C14" s="38">
        <v>14324853.550000004</v>
      </c>
      <c r="D14" s="38">
        <v>11743117.839999998</v>
      </c>
      <c r="E14" s="38">
        <v>6238708.2800000012</v>
      </c>
      <c r="F14" s="38">
        <v>6398278.2600000007</v>
      </c>
      <c r="G14" s="38">
        <v>8425999.3769870028</v>
      </c>
    </row>
    <row r="15" spans="1:10" ht="15" customHeight="1" x14ac:dyDescent="0.2">
      <c r="A15" s="39" t="s">
        <v>11</v>
      </c>
      <c r="B15" s="40">
        <v>234241715.53000015</v>
      </c>
      <c r="C15" s="40">
        <v>204061086.52999899</v>
      </c>
      <c r="D15" s="40">
        <v>204731288.25028491</v>
      </c>
      <c r="E15" s="40">
        <v>191649921.4550001</v>
      </c>
      <c r="F15" s="40">
        <v>225256372.92000011</v>
      </c>
      <c r="G15" s="40">
        <v>216289044.72000125</v>
      </c>
    </row>
    <row r="16" spans="1:10" ht="15" customHeight="1" x14ac:dyDescent="0.2">
      <c r="A16" s="37" t="s">
        <v>12</v>
      </c>
      <c r="B16" s="38">
        <v>7725105.7599999998</v>
      </c>
      <c r="C16" s="38">
        <v>10399901.449999999</v>
      </c>
      <c r="D16" s="38">
        <v>9850755.5799999982</v>
      </c>
      <c r="E16" s="38">
        <v>4574000.18</v>
      </c>
      <c r="F16" s="38">
        <v>5404617.9600000009</v>
      </c>
      <c r="G16" s="38">
        <v>7136655.6899999995</v>
      </c>
    </row>
    <row r="19" spans="1:5" x14ac:dyDescent="0.2">
      <c r="A19" t="s">
        <v>301</v>
      </c>
      <c r="B19" s="1"/>
      <c r="C19" s="1"/>
      <c r="D19" s="1"/>
      <c r="E19" s="1"/>
    </row>
    <row r="20" spans="1:5" x14ac:dyDescent="0.2">
      <c r="B20" s="2"/>
      <c r="C20" s="2"/>
      <c r="D20" s="2"/>
      <c r="E20" s="2"/>
    </row>
    <row r="21" spans="1:5" x14ac:dyDescent="0.2">
      <c r="B21" s="2"/>
      <c r="C21" s="2"/>
      <c r="D21" s="2"/>
      <c r="E21" s="2"/>
    </row>
    <row r="22" spans="1:5" x14ac:dyDescent="0.2">
      <c r="B22" s="2"/>
      <c r="C22" s="2"/>
      <c r="D22" s="2"/>
      <c r="E22" s="2"/>
    </row>
    <row r="23" spans="1:5" x14ac:dyDescent="0.2">
      <c r="B23" s="2"/>
      <c r="C23" s="2"/>
      <c r="D23" s="2"/>
      <c r="E23" s="2"/>
    </row>
    <row r="24" spans="1:5" x14ac:dyDescent="0.2">
      <c r="B24" s="2"/>
      <c r="C24" s="2"/>
      <c r="D24" s="2"/>
      <c r="E24" s="2"/>
    </row>
    <row r="26" spans="1:5" x14ac:dyDescent="0.2">
      <c r="B26" s="1"/>
      <c r="C26" s="1"/>
      <c r="D26" s="1"/>
      <c r="E26" s="1"/>
    </row>
    <row r="27" spans="1:5" x14ac:dyDescent="0.2">
      <c r="B27" s="2"/>
      <c r="C27" s="2"/>
      <c r="D27" s="2"/>
      <c r="E27" s="2"/>
    </row>
    <row r="28" spans="1:5" x14ac:dyDescent="0.2">
      <c r="B28" s="2"/>
      <c r="C28" s="2"/>
      <c r="D28" s="2"/>
      <c r="E28" s="2"/>
    </row>
    <row r="29" spans="1:5" x14ac:dyDescent="0.2">
      <c r="B29" s="2"/>
      <c r="C29" s="2"/>
      <c r="D29" s="2"/>
      <c r="E29" s="2"/>
    </row>
    <row r="30" spans="1:5" x14ac:dyDescent="0.2">
      <c r="B30" s="2"/>
      <c r="C30" s="2"/>
      <c r="D30" s="2"/>
      <c r="E30" s="2"/>
    </row>
    <row r="31" spans="1:5" x14ac:dyDescent="0.2">
      <c r="B31" s="2"/>
      <c r="C31" s="2"/>
      <c r="D31" s="2"/>
      <c r="E31" s="2"/>
    </row>
  </sheetData>
  <mergeCells count="3">
    <mergeCell ref="A3:G3"/>
    <mergeCell ref="A5:G5"/>
    <mergeCell ref="A11:G1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2" tint="0.79998168889431442"/>
    <pageSetUpPr autoPageBreaks="0"/>
  </sheetPr>
  <dimension ref="A1:L59"/>
  <sheetViews>
    <sheetView zoomScaleNormal="100" workbookViewId="0"/>
  </sheetViews>
  <sheetFormatPr defaultRowHeight="14.25" x14ac:dyDescent="0.2"/>
  <cols>
    <col min="1" max="1" width="27.6640625" style="5" customWidth="1"/>
    <col min="2" max="2" width="21.21875" style="5" customWidth="1"/>
    <col min="3" max="4" width="11.109375" style="5" customWidth="1"/>
    <col min="5" max="11" width="11.109375" customWidth="1"/>
  </cols>
  <sheetData>
    <row r="1" spans="1:12" x14ac:dyDescent="0.2">
      <c r="C1"/>
      <c r="D1"/>
    </row>
    <row r="2" spans="1:12" x14ac:dyDescent="0.2">
      <c r="C2"/>
      <c r="D2"/>
    </row>
    <row r="3" spans="1:12" ht="24.95" customHeight="1" x14ac:dyDescent="0.2">
      <c r="A3" s="163" t="s">
        <v>275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2" ht="20.100000000000001" customHeight="1" x14ac:dyDescent="0.2">
      <c r="A4" s="45" t="s">
        <v>309</v>
      </c>
      <c r="B4" s="45" t="s">
        <v>195</v>
      </c>
      <c r="C4" s="45">
        <v>2015</v>
      </c>
      <c r="D4" s="45">
        <v>2016</v>
      </c>
      <c r="E4" s="45">
        <v>2017</v>
      </c>
      <c r="F4" s="45">
        <v>2018</v>
      </c>
      <c r="G4" s="45">
        <v>2019</v>
      </c>
      <c r="H4" s="45">
        <v>2020</v>
      </c>
      <c r="I4" s="45">
        <v>2021</v>
      </c>
      <c r="J4" s="45">
        <v>2022</v>
      </c>
      <c r="K4" s="45">
        <v>2023</v>
      </c>
      <c r="L4" s="45">
        <v>2024</v>
      </c>
    </row>
    <row r="5" spans="1:12" x14ac:dyDescent="0.2">
      <c r="A5" s="37" t="s">
        <v>197</v>
      </c>
      <c r="B5" s="42" t="s">
        <v>9</v>
      </c>
      <c r="C5" s="42">
        <v>553</v>
      </c>
      <c r="D5" s="42">
        <v>450</v>
      </c>
      <c r="E5" s="42">
        <v>369</v>
      </c>
      <c r="F5" s="42">
        <v>320</v>
      </c>
      <c r="G5" s="42">
        <v>303</v>
      </c>
      <c r="H5" s="42">
        <v>215</v>
      </c>
      <c r="I5" s="42">
        <v>213</v>
      </c>
      <c r="J5" s="42">
        <v>197</v>
      </c>
      <c r="K5" s="42">
        <v>216</v>
      </c>
      <c r="L5" s="42">
        <v>194</v>
      </c>
    </row>
    <row r="6" spans="1:12" x14ac:dyDescent="0.2">
      <c r="A6" s="39" t="s">
        <v>198</v>
      </c>
      <c r="B6" s="44" t="s">
        <v>9</v>
      </c>
      <c r="C6" s="44">
        <v>312</v>
      </c>
      <c r="D6" s="44">
        <v>313</v>
      </c>
      <c r="E6" s="44">
        <v>256</v>
      </c>
      <c r="F6" s="44">
        <v>227</v>
      </c>
      <c r="G6" s="44">
        <v>191</v>
      </c>
      <c r="H6" s="44">
        <v>138</v>
      </c>
      <c r="I6" s="44">
        <v>152</v>
      </c>
      <c r="J6" s="44">
        <v>112</v>
      </c>
      <c r="K6" s="44">
        <v>122</v>
      </c>
      <c r="L6" s="44">
        <v>126</v>
      </c>
    </row>
    <row r="7" spans="1:12" x14ac:dyDescent="0.2">
      <c r="A7" s="37" t="s">
        <v>199</v>
      </c>
      <c r="B7" s="42" t="s">
        <v>9</v>
      </c>
      <c r="C7" s="42">
        <v>232</v>
      </c>
      <c r="D7" s="42">
        <v>216</v>
      </c>
      <c r="E7" s="42">
        <v>182</v>
      </c>
      <c r="F7" s="42">
        <v>173</v>
      </c>
      <c r="G7" s="42">
        <v>156</v>
      </c>
      <c r="H7" s="42">
        <v>138</v>
      </c>
      <c r="I7" s="42">
        <v>101</v>
      </c>
      <c r="J7" s="42">
        <v>75</v>
      </c>
      <c r="K7" s="42">
        <v>86</v>
      </c>
      <c r="L7" s="42">
        <v>101</v>
      </c>
    </row>
    <row r="8" spans="1:12" x14ac:dyDescent="0.2">
      <c r="A8" s="39" t="s">
        <v>200</v>
      </c>
      <c r="B8" s="44" t="s">
        <v>9</v>
      </c>
      <c r="C8" s="44">
        <v>303</v>
      </c>
      <c r="D8" s="44">
        <v>388</v>
      </c>
      <c r="E8" s="44">
        <v>354</v>
      </c>
      <c r="F8" s="44">
        <v>376</v>
      </c>
      <c r="G8" s="44">
        <v>305</v>
      </c>
      <c r="H8" s="44">
        <v>251</v>
      </c>
      <c r="I8" s="44">
        <v>181</v>
      </c>
      <c r="J8" s="44">
        <v>119</v>
      </c>
      <c r="K8" s="44">
        <v>108</v>
      </c>
      <c r="L8" s="44">
        <v>128</v>
      </c>
    </row>
    <row r="9" spans="1:12" x14ac:dyDescent="0.2">
      <c r="A9" s="37" t="s">
        <v>201</v>
      </c>
      <c r="B9" s="42" t="s">
        <v>9</v>
      </c>
      <c r="C9" s="42">
        <v>127</v>
      </c>
      <c r="D9" s="42">
        <v>132</v>
      </c>
      <c r="E9" s="42">
        <v>140</v>
      </c>
      <c r="F9" s="42">
        <v>138</v>
      </c>
      <c r="G9" s="42">
        <v>140</v>
      </c>
      <c r="H9" s="42">
        <v>119</v>
      </c>
      <c r="I9" s="42">
        <v>94</v>
      </c>
      <c r="J9" s="42">
        <v>31</v>
      </c>
      <c r="K9" s="42">
        <v>38</v>
      </c>
      <c r="L9" s="42">
        <v>61</v>
      </c>
    </row>
    <row r="10" spans="1:12" x14ac:dyDescent="0.2">
      <c r="A10" s="39" t="s">
        <v>202</v>
      </c>
      <c r="B10" s="44" t="s">
        <v>9</v>
      </c>
      <c r="C10" s="44">
        <v>54</v>
      </c>
      <c r="D10" s="44">
        <v>68</v>
      </c>
      <c r="E10" s="44">
        <v>66</v>
      </c>
      <c r="F10" s="44">
        <v>65</v>
      </c>
      <c r="G10" s="44">
        <v>75</v>
      </c>
      <c r="H10" s="44">
        <v>74</v>
      </c>
      <c r="I10" s="44">
        <v>51</v>
      </c>
      <c r="J10" s="44">
        <v>25</v>
      </c>
      <c r="K10" s="44">
        <v>33</v>
      </c>
      <c r="L10" s="44">
        <v>30</v>
      </c>
    </row>
    <row r="11" spans="1:12" x14ac:dyDescent="0.2">
      <c r="A11" s="37" t="s">
        <v>203</v>
      </c>
      <c r="B11" s="42" t="s">
        <v>9</v>
      </c>
      <c r="C11" s="42">
        <v>40</v>
      </c>
      <c r="D11" s="42">
        <v>33</v>
      </c>
      <c r="E11" s="42">
        <v>28</v>
      </c>
      <c r="F11" s="42">
        <v>35</v>
      </c>
      <c r="G11" s="42">
        <v>32</v>
      </c>
      <c r="H11" s="42">
        <v>37</v>
      </c>
      <c r="I11" s="42">
        <v>29</v>
      </c>
      <c r="J11" s="42">
        <v>12</v>
      </c>
      <c r="K11" s="42">
        <v>10</v>
      </c>
      <c r="L11" s="42">
        <v>22</v>
      </c>
    </row>
    <row r="12" spans="1:12" x14ac:dyDescent="0.2">
      <c r="A12" s="39" t="s">
        <v>196</v>
      </c>
      <c r="B12" s="44" t="s">
        <v>9</v>
      </c>
      <c r="C12" s="44">
        <v>51</v>
      </c>
      <c r="D12" s="44">
        <v>55</v>
      </c>
      <c r="E12" s="44">
        <v>41</v>
      </c>
      <c r="F12" s="44">
        <v>35</v>
      </c>
      <c r="G12" s="44">
        <v>30</v>
      </c>
      <c r="H12" s="44">
        <v>36</v>
      </c>
      <c r="I12" s="44">
        <v>20</v>
      </c>
      <c r="J12" s="44">
        <v>30</v>
      </c>
      <c r="K12" s="44">
        <v>28</v>
      </c>
      <c r="L12" s="44">
        <v>31</v>
      </c>
    </row>
    <row r="13" spans="1:12" x14ac:dyDescent="0.2">
      <c r="A13" s="37" t="s">
        <v>197</v>
      </c>
      <c r="B13" s="42" t="s">
        <v>204</v>
      </c>
      <c r="C13" s="42">
        <v>21</v>
      </c>
      <c r="D13" s="42">
        <v>17</v>
      </c>
      <c r="E13" s="42">
        <v>7</v>
      </c>
      <c r="F13" s="42">
        <v>15</v>
      </c>
      <c r="G13" s="42">
        <v>11</v>
      </c>
      <c r="H13" s="42">
        <v>16</v>
      </c>
      <c r="I13" s="42">
        <v>21</v>
      </c>
      <c r="J13" s="42">
        <v>62</v>
      </c>
      <c r="K13" s="42">
        <v>69</v>
      </c>
      <c r="L13" s="42">
        <v>41</v>
      </c>
    </row>
    <row r="14" spans="1:12" x14ac:dyDescent="0.2">
      <c r="A14" s="39" t="s">
        <v>198</v>
      </c>
      <c r="B14" s="44" t="s">
        <v>204</v>
      </c>
      <c r="C14" s="44">
        <v>43</v>
      </c>
      <c r="D14" s="44">
        <v>51</v>
      </c>
      <c r="E14" s="44">
        <v>46</v>
      </c>
      <c r="F14" s="44">
        <v>44</v>
      </c>
      <c r="G14" s="44">
        <v>36</v>
      </c>
      <c r="H14" s="44">
        <v>41</v>
      </c>
      <c r="I14" s="44">
        <v>51</v>
      </c>
      <c r="J14" s="44">
        <v>69</v>
      </c>
      <c r="K14" s="44">
        <v>107</v>
      </c>
      <c r="L14" s="44">
        <v>83</v>
      </c>
    </row>
    <row r="15" spans="1:12" x14ac:dyDescent="0.2">
      <c r="A15" s="37" t="s">
        <v>199</v>
      </c>
      <c r="B15" s="42" t="s">
        <v>204</v>
      </c>
      <c r="C15" s="42">
        <v>90</v>
      </c>
      <c r="D15" s="42">
        <v>89</v>
      </c>
      <c r="E15" s="42">
        <v>64</v>
      </c>
      <c r="F15" s="42">
        <v>81</v>
      </c>
      <c r="G15" s="42">
        <v>62</v>
      </c>
      <c r="H15" s="42">
        <v>46</v>
      </c>
      <c r="I15" s="42">
        <v>58</v>
      </c>
      <c r="J15" s="42">
        <v>70</v>
      </c>
      <c r="K15" s="42">
        <v>94</v>
      </c>
      <c r="L15" s="42">
        <v>93</v>
      </c>
    </row>
    <row r="16" spans="1:12" x14ac:dyDescent="0.2">
      <c r="A16" s="39" t="s">
        <v>200</v>
      </c>
      <c r="B16" s="44" t="s">
        <v>204</v>
      </c>
      <c r="C16" s="44">
        <v>297</v>
      </c>
      <c r="D16" s="44">
        <v>293</v>
      </c>
      <c r="E16" s="44">
        <v>263</v>
      </c>
      <c r="F16" s="44">
        <v>247</v>
      </c>
      <c r="G16" s="44">
        <v>244</v>
      </c>
      <c r="H16" s="44">
        <v>176</v>
      </c>
      <c r="I16" s="44">
        <v>117</v>
      </c>
      <c r="J16" s="44">
        <v>126</v>
      </c>
      <c r="K16" s="44">
        <v>166</v>
      </c>
      <c r="L16" s="44">
        <v>125</v>
      </c>
    </row>
    <row r="17" spans="1:12" x14ac:dyDescent="0.2">
      <c r="A17" s="37" t="s">
        <v>201</v>
      </c>
      <c r="B17" s="42" t="s">
        <v>204</v>
      </c>
      <c r="C17" s="42">
        <v>109</v>
      </c>
      <c r="D17" s="42">
        <v>134</v>
      </c>
      <c r="E17" s="42">
        <v>106</v>
      </c>
      <c r="F17" s="42">
        <v>152</v>
      </c>
      <c r="G17" s="42">
        <v>99</v>
      </c>
      <c r="H17" s="42">
        <v>73</v>
      </c>
      <c r="I17" s="42">
        <v>60</v>
      </c>
      <c r="J17" s="42">
        <v>46</v>
      </c>
      <c r="K17" s="42">
        <v>56</v>
      </c>
      <c r="L17" s="42">
        <v>66</v>
      </c>
    </row>
    <row r="18" spans="1:12" x14ac:dyDescent="0.2">
      <c r="A18" s="39" t="s">
        <v>202</v>
      </c>
      <c r="B18" s="44" t="s">
        <v>204</v>
      </c>
      <c r="C18" s="44">
        <v>51</v>
      </c>
      <c r="D18" s="44">
        <v>61</v>
      </c>
      <c r="E18" s="44">
        <v>60</v>
      </c>
      <c r="F18" s="44">
        <v>53</v>
      </c>
      <c r="G18" s="44">
        <v>45</v>
      </c>
      <c r="H18" s="44">
        <v>36</v>
      </c>
      <c r="I18" s="44">
        <v>40</v>
      </c>
      <c r="J18" s="44">
        <v>29</v>
      </c>
      <c r="K18" s="44">
        <v>31</v>
      </c>
      <c r="L18" s="44">
        <v>38</v>
      </c>
    </row>
    <row r="19" spans="1:12" x14ac:dyDescent="0.2">
      <c r="A19" s="37" t="s">
        <v>203</v>
      </c>
      <c r="B19" s="42" t="s">
        <v>204</v>
      </c>
      <c r="C19" s="42">
        <v>16</v>
      </c>
      <c r="D19" s="42">
        <v>28</v>
      </c>
      <c r="E19" s="42">
        <v>25</v>
      </c>
      <c r="F19" s="42">
        <v>28</v>
      </c>
      <c r="G19" s="42">
        <v>24</v>
      </c>
      <c r="H19" s="42">
        <v>20</v>
      </c>
      <c r="I19" s="42">
        <v>17</v>
      </c>
      <c r="J19" s="42">
        <v>14</v>
      </c>
      <c r="K19" s="42">
        <v>32</v>
      </c>
      <c r="L19" s="42">
        <v>17</v>
      </c>
    </row>
    <row r="20" spans="1:12" x14ac:dyDescent="0.2">
      <c r="A20" s="39" t="s">
        <v>196</v>
      </c>
      <c r="B20" s="44" t="s">
        <v>204</v>
      </c>
      <c r="C20" s="44">
        <v>26</v>
      </c>
      <c r="D20" s="44">
        <v>23</v>
      </c>
      <c r="E20" s="44">
        <v>33</v>
      </c>
      <c r="F20" s="44">
        <v>38</v>
      </c>
      <c r="G20" s="44">
        <v>30</v>
      </c>
      <c r="H20" s="44">
        <v>23</v>
      </c>
      <c r="I20" s="44">
        <v>12</v>
      </c>
      <c r="J20" s="44">
        <v>14</v>
      </c>
      <c r="K20" s="44">
        <v>27</v>
      </c>
      <c r="L20" s="44">
        <v>30</v>
      </c>
    </row>
    <row r="21" spans="1:12" x14ac:dyDescent="0.2">
      <c r="A21" s="37" t="s">
        <v>197</v>
      </c>
      <c r="B21" s="42" t="s">
        <v>10</v>
      </c>
      <c r="C21" s="42">
        <v>251</v>
      </c>
      <c r="D21" s="42">
        <v>222</v>
      </c>
      <c r="E21" s="42">
        <v>215</v>
      </c>
      <c r="F21" s="42">
        <v>183</v>
      </c>
      <c r="G21" s="42">
        <v>206</v>
      </c>
      <c r="H21" s="42">
        <v>172</v>
      </c>
      <c r="I21" s="42">
        <v>211</v>
      </c>
      <c r="J21" s="42">
        <v>228</v>
      </c>
      <c r="K21" s="42">
        <v>245</v>
      </c>
      <c r="L21" s="42">
        <v>280</v>
      </c>
    </row>
    <row r="22" spans="1:12" x14ac:dyDescent="0.2">
      <c r="A22" s="39" t="s">
        <v>198</v>
      </c>
      <c r="B22" s="44" t="s">
        <v>10</v>
      </c>
      <c r="C22" s="44">
        <v>438</v>
      </c>
      <c r="D22" s="44">
        <v>397</v>
      </c>
      <c r="E22" s="44">
        <v>343</v>
      </c>
      <c r="F22" s="44">
        <v>349</v>
      </c>
      <c r="G22" s="44">
        <v>331</v>
      </c>
      <c r="H22" s="44">
        <v>325</v>
      </c>
      <c r="I22" s="44">
        <v>319</v>
      </c>
      <c r="J22" s="44">
        <v>316</v>
      </c>
      <c r="K22" s="44">
        <v>378</v>
      </c>
      <c r="L22" s="44">
        <v>393</v>
      </c>
    </row>
    <row r="23" spans="1:12" x14ac:dyDescent="0.2">
      <c r="A23" s="37" t="s">
        <v>199</v>
      </c>
      <c r="B23" s="42" t="s">
        <v>10</v>
      </c>
      <c r="C23" s="42">
        <v>319</v>
      </c>
      <c r="D23" s="42">
        <v>297</v>
      </c>
      <c r="E23" s="42">
        <v>323</v>
      </c>
      <c r="F23" s="42">
        <v>321</v>
      </c>
      <c r="G23" s="42">
        <v>348</v>
      </c>
      <c r="H23" s="42">
        <v>313</v>
      </c>
      <c r="I23" s="42">
        <v>284</v>
      </c>
      <c r="J23" s="42">
        <v>286</v>
      </c>
      <c r="K23" s="42">
        <v>343</v>
      </c>
      <c r="L23" s="42">
        <v>361</v>
      </c>
    </row>
    <row r="24" spans="1:12" x14ac:dyDescent="0.2">
      <c r="A24" s="39" t="s">
        <v>200</v>
      </c>
      <c r="B24" s="44" t="s">
        <v>10</v>
      </c>
      <c r="C24" s="44">
        <v>649</v>
      </c>
      <c r="D24" s="44">
        <v>643</v>
      </c>
      <c r="E24" s="44">
        <v>724</v>
      </c>
      <c r="F24" s="44">
        <v>696</v>
      </c>
      <c r="G24" s="44">
        <v>691</v>
      </c>
      <c r="H24" s="44">
        <v>647</v>
      </c>
      <c r="I24" s="44">
        <v>656</v>
      </c>
      <c r="J24" s="44">
        <v>673</v>
      </c>
      <c r="K24" s="44">
        <v>710</v>
      </c>
      <c r="L24" s="44">
        <v>737</v>
      </c>
    </row>
    <row r="25" spans="1:12" x14ac:dyDescent="0.2">
      <c r="A25" s="37" t="s">
        <v>201</v>
      </c>
      <c r="B25" s="42" t="s">
        <v>10</v>
      </c>
      <c r="C25" s="42">
        <v>360</v>
      </c>
      <c r="D25" s="42">
        <v>369</v>
      </c>
      <c r="E25" s="42">
        <v>418</v>
      </c>
      <c r="F25" s="42">
        <v>362</v>
      </c>
      <c r="G25" s="42">
        <v>421</v>
      </c>
      <c r="H25" s="42">
        <v>363</v>
      </c>
      <c r="I25" s="42">
        <v>320</v>
      </c>
      <c r="J25" s="42">
        <v>326</v>
      </c>
      <c r="K25" s="42">
        <v>339</v>
      </c>
      <c r="L25" s="42">
        <v>358</v>
      </c>
    </row>
    <row r="26" spans="1:12" x14ac:dyDescent="0.2">
      <c r="A26" s="39" t="s">
        <v>202</v>
      </c>
      <c r="B26" s="44" t="s">
        <v>10</v>
      </c>
      <c r="C26" s="44">
        <v>239</v>
      </c>
      <c r="D26" s="44">
        <v>272</v>
      </c>
      <c r="E26" s="44">
        <v>270</v>
      </c>
      <c r="F26" s="44">
        <v>273</v>
      </c>
      <c r="G26" s="44">
        <v>250</v>
      </c>
      <c r="H26" s="44">
        <v>277</v>
      </c>
      <c r="I26" s="44">
        <v>212</v>
      </c>
      <c r="J26" s="44">
        <v>204</v>
      </c>
      <c r="K26" s="44">
        <v>226</v>
      </c>
      <c r="L26" s="44">
        <v>261</v>
      </c>
    </row>
    <row r="27" spans="1:12" x14ac:dyDescent="0.2">
      <c r="A27" s="37" t="s">
        <v>203</v>
      </c>
      <c r="B27" s="42" t="s">
        <v>10</v>
      </c>
      <c r="C27" s="42">
        <v>120</v>
      </c>
      <c r="D27" s="42">
        <v>258</v>
      </c>
      <c r="E27" s="42">
        <v>165</v>
      </c>
      <c r="F27" s="42">
        <v>154</v>
      </c>
      <c r="G27" s="42">
        <v>174</v>
      </c>
      <c r="H27" s="42">
        <v>165</v>
      </c>
      <c r="I27" s="42">
        <v>140</v>
      </c>
      <c r="J27" s="42">
        <v>125</v>
      </c>
      <c r="K27" s="42">
        <v>158</v>
      </c>
      <c r="L27" s="42">
        <v>133</v>
      </c>
    </row>
    <row r="28" spans="1:12" x14ac:dyDescent="0.2">
      <c r="A28" s="39" t="s">
        <v>196</v>
      </c>
      <c r="B28" s="44" t="s">
        <v>10</v>
      </c>
      <c r="C28" s="44">
        <v>312</v>
      </c>
      <c r="D28" s="44">
        <v>403</v>
      </c>
      <c r="E28" s="44">
        <v>476</v>
      </c>
      <c r="F28" s="44">
        <v>465</v>
      </c>
      <c r="G28" s="44">
        <v>456</v>
      </c>
      <c r="H28" s="44">
        <v>395</v>
      </c>
      <c r="I28" s="44">
        <v>404</v>
      </c>
      <c r="J28" s="44">
        <v>336</v>
      </c>
      <c r="K28" s="44">
        <v>383</v>
      </c>
      <c r="L28" s="44">
        <v>371</v>
      </c>
    </row>
    <row r="31" spans="1:12" x14ac:dyDescent="0.2">
      <c r="A31" t="s">
        <v>110</v>
      </c>
    </row>
    <row r="41" spans="5:5" x14ac:dyDescent="0.2">
      <c r="E41" s="5"/>
    </row>
    <row r="49" spans="5:5" x14ac:dyDescent="0.2">
      <c r="E49" s="5"/>
    </row>
    <row r="57" spans="5:5" x14ac:dyDescent="0.2">
      <c r="E57" s="5"/>
    </row>
    <row r="59" spans="5:5" x14ac:dyDescent="0.2">
      <c r="E59" s="5"/>
    </row>
  </sheetData>
  <mergeCells count="1">
    <mergeCell ref="A3:L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347BE-9FDB-4998-B04C-36751348F9AB}">
  <sheetPr>
    <tabColor theme="2" tint="0.79998168889431442"/>
    <pageSetUpPr autoPageBreaks="0"/>
  </sheetPr>
  <dimension ref="A3:J22"/>
  <sheetViews>
    <sheetView workbookViewId="0"/>
  </sheetViews>
  <sheetFormatPr defaultRowHeight="14.25" x14ac:dyDescent="0.2"/>
  <cols>
    <col min="1" max="5" width="26.44140625" customWidth="1"/>
    <col min="6" max="7" width="4.109375" customWidth="1"/>
    <col min="8" max="8" width="8.21875" customWidth="1"/>
  </cols>
  <sheetData>
    <row r="3" spans="1:10" ht="24.95" customHeight="1" x14ac:dyDescent="0.2">
      <c r="A3" s="164" t="s">
        <v>324</v>
      </c>
      <c r="B3" s="165"/>
      <c r="C3" s="165"/>
      <c r="D3" s="165"/>
      <c r="E3" s="166"/>
    </row>
    <row r="4" spans="1:10" ht="20.100000000000001" customHeight="1" x14ac:dyDescent="0.2">
      <c r="B4" s="197" t="s">
        <v>4</v>
      </c>
      <c r="C4" s="198"/>
      <c r="D4" s="197" t="s">
        <v>5</v>
      </c>
      <c r="E4" s="198"/>
    </row>
    <row r="5" spans="1:10" ht="20.100000000000001" customHeight="1" x14ac:dyDescent="0.2">
      <c r="A5" s="45" t="s">
        <v>323</v>
      </c>
      <c r="B5" s="160" t="s">
        <v>13</v>
      </c>
      <c r="C5" s="161" t="s">
        <v>307</v>
      </c>
      <c r="D5" s="160" t="s">
        <v>13</v>
      </c>
      <c r="E5" s="161" t="s">
        <v>307</v>
      </c>
    </row>
    <row r="6" spans="1:10" ht="15" customHeight="1" x14ac:dyDescent="0.2">
      <c r="A6" s="37" t="s">
        <v>310</v>
      </c>
      <c r="B6" s="42">
        <v>1223</v>
      </c>
      <c r="C6" s="42">
        <v>2411569.577</v>
      </c>
      <c r="D6" s="42">
        <v>2006</v>
      </c>
      <c r="E6" s="42">
        <v>4067753.09</v>
      </c>
      <c r="G6" s="6"/>
    </row>
    <row r="7" spans="1:10" x14ac:dyDescent="0.2">
      <c r="A7" s="39" t="s">
        <v>311</v>
      </c>
      <c r="B7" s="44">
        <v>989</v>
      </c>
      <c r="C7" s="44">
        <v>7505299.71</v>
      </c>
      <c r="D7" s="44">
        <v>2103</v>
      </c>
      <c r="E7" s="44">
        <v>15990284.992520999</v>
      </c>
      <c r="G7" s="6"/>
      <c r="I7" s="6"/>
      <c r="J7" s="6"/>
    </row>
    <row r="8" spans="1:10" x14ac:dyDescent="0.2">
      <c r="A8" s="37" t="s">
        <v>312</v>
      </c>
      <c r="B8" s="42">
        <v>1061</v>
      </c>
      <c r="C8" s="42">
        <v>13306939.619999999</v>
      </c>
      <c r="D8" s="42">
        <v>2629</v>
      </c>
      <c r="E8" s="42">
        <v>32996202.510000002</v>
      </c>
      <c r="G8" s="6"/>
      <c r="I8" s="6"/>
      <c r="J8" s="6"/>
    </row>
    <row r="9" spans="1:10" x14ac:dyDescent="0.2">
      <c r="A9" s="39" t="s">
        <v>313</v>
      </c>
      <c r="B9" s="44">
        <v>3177</v>
      </c>
      <c r="C9" s="44">
        <v>70516874.790000007</v>
      </c>
      <c r="D9" s="44">
        <v>6802</v>
      </c>
      <c r="E9" s="44">
        <v>150276890.00698701</v>
      </c>
      <c r="G9" s="6"/>
      <c r="I9" s="6"/>
      <c r="J9" s="6"/>
    </row>
    <row r="10" spans="1:10" x14ac:dyDescent="0.2">
      <c r="A10" s="37" t="s">
        <v>314</v>
      </c>
      <c r="B10" s="42">
        <v>2530</v>
      </c>
      <c r="C10" s="42">
        <v>93806644.959997997</v>
      </c>
      <c r="D10" s="42">
        <v>4679</v>
      </c>
      <c r="E10" s="42">
        <v>173334761.88499999</v>
      </c>
      <c r="G10" s="6"/>
      <c r="I10" s="6"/>
      <c r="J10" s="6"/>
    </row>
    <row r="11" spans="1:10" x14ac:dyDescent="0.2">
      <c r="A11" s="39" t="s">
        <v>315</v>
      </c>
      <c r="B11" s="44">
        <v>1669</v>
      </c>
      <c r="C11" s="44">
        <v>86800815.680000007</v>
      </c>
      <c r="D11" s="44">
        <v>2875</v>
      </c>
      <c r="E11" s="44">
        <v>148891208.94999999</v>
      </c>
      <c r="G11" s="6"/>
      <c r="I11" s="6"/>
      <c r="J11" s="6"/>
    </row>
    <row r="12" spans="1:10" x14ac:dyDescent="0.2">
      <c r="A12" s="37" t="s">
        <v>316</v>
      </c>
      <c r="B12" s="42">
        <v>1239</v>
      </c>
      <c r="C12" s="42">
        <v>83487078.099999994</v>
      </c>
      <c r="D12" s="42">
        <v>1639</v>
      </c>
      <c r="E12" s="42">
        <v>110042415.81</v>
      </c>
      <c r="G12" s="6"/>
      <c r="I12" s="6"/>
      <c r="J12" s="6"/>
    </row>
    <row r="13" spans="1:10" x14ac:dyDescent="0.2">
      <c r="A13" s="39" t="s">
        <v>317</v>
      </c>
      <c r="B13" s="44">
        <v>1559</v>
      </c>
      <c r="C13" s="44">
        <v>135091494.96000001</v>
      </c>
      <c r="D13" s="44">
        <v>1757</v>
      </c>
      <c r="E13" s="44">
        <v>152849480.16</v>
      </c>
      <c r="G13" s="6"/>
      <c r="I13" s="6"/>
      <c r="J13" s="6"/>
    </row>
    <row r="14" spans="1:10" x14ac:dyDescent="0.2">
      <c r="A14" s="37" t="s">
        <v>318</v>
      </c>
      <c r="B14" s="42">
        <v>1023</v>
      </c>
      <c r="C14" s="42">
        <v>114027184.79000001</v>
      </c>
      <c r="D14" s="42">
        <v>978</v>
      </c>
      <c r="E14" s="42">
        <v>108513929.82028501</v>
      </c>
      <c r="G14" s="6"/>
      <c r="I14" s="6"/>
      <c r="J14" s="6"/>
    </row>
    <row r="15" spans="1:10" x14ac:dyDescent="0.2">
      <c r="A15" s="39" t="s">
        <v>319</v>
      </c>
      <c r="B15" s="44">
        <v>676</v>
      </c>
      <c r="C15" s="44">
        <v>92165602.510000005</v>
      </c>
      <c r="D15" s="44">
        <v>463</v>
      </c>
      <c r="E15" s="44">
        <v>62740578.850000001</v>
      </c>
      <c r="G15" s="6"/>
      <c r="I15" s="6"/>
      <c r="J15" s="6"/>
    </row>
    <row r="16" spans="1:10" x14ac:dyDescent="0.2">
      <c r="A16" s="37" t="s">
        <v>320</v>
      </c>
      <c r="B16" s="42">
        <v>1236</v>
      </c>
      <c r="C16" s="42">
        <v>234896844.66999999</v>
      </c>
      <c r="D16" s="42">
        <v>595</v>
      </c>
      <c r="E16" s="42">
        <v>111457399.62</v>
      </c>
      <c r="G16" s="6"/>
      <c r="I16" s="6"/>
      <c r="J16" s="6"/>
    </row>
    <row r="17" spans="1:10" x14ac:dyDescent="0.2">
      <c r="A17" s="39" t="s">
        <v>321</v>
      </c>
      <c r="B17" s="44">
        <v>656</v>
      </c>
      <c r="C17" s="44">
        <v>220428382.06999999</v>
      </c>
      <c r="D17" s="44">
        <v>246</v>
      </c>
      <c r="E17" s="44">
        <v>82673097.790000007</v>
      </c>
      <c r="G17" s="6"/>
      <c r="I17" s="6"/>
      <c r="J17" s="6"/>
    </row>
    <row r="18" spans="1:10" x14ac:dyDescent="0.2">
      <c r="A18" s="37" t="s">
        <v>322</v>
      </c>
      <c r="B18" s="42">
        <v>157</v>
      </c>
      <c r="C18" s="42">
        <v>101476750.06</v>
      </c>
      <c r="D18" s="42">
        <v>79</v>
      </c>
      <c r="E18" s="42">
        <v>54126737.119999997</v>
      </c>
      <c r="G18" s="6"/>
      <c r="I18" s="6"/>
      <c r="J18" s="6"/>
    </row>
    <row r="19" spans="1:10" x14ac:dyDescent="0.2">
      <c r="A19" s="39" t="s">
        <v>308</v>
      </c>
      <c r="B19" s="44">
        <v>57</v>
      </c>
      <c r="C19" s="44">
        <v>111988952.43000001</v>
      </c>
      <c r="D19" s="44">
        <v>55</v>
      </c>
      <c r="E19" s="44">
        <v>107493016.2</v>
      </c>
      <c r="G19" s="6"/>
      <c r="I19" s="6"/>
      <c r="J19" s="6"/>
    </row>
    <row r="20" spans="1:10" x14ac:dyDescent="0.2">
      <c r="I20" s="6"/>
      <c r="J20" s="6"/>
    </row>
    <row r="21" spans="1:10" x14ac:dyDescent="0.2">
      <c r="G21" s="6"/>
      <c r="I21" s="6"/>
    </row>
    <row r="22" spans="1:10" x14ac:dyDescent="0.2">
      <c r="A22" t="s">
        <v>110</v>
      </c>
      <c r="I22" s="6"/>
      <c r="J22" s="6"/>
    </row>
  </sheetData>
  <mergeCells count="3">
    <mergeCell ref="A3:E3"/>
    <mergeCell ref="B4:C4"/>
    <mergeCell ref="D4:E4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2" tint="0.79998168889431442"/>
    <pageSetUpPr autoPageBreaks="0"/>
  </sheetPr>
  <dimension ref="A3:J73"/>
  <sheetViews>
    <sheetView zoomScaleNormal="100" workbookViewId="0"/>
  </sheetViews>
  <sheetFormatPr defaultRowHeight="14.25" x14ac:dyDescent="0.2"/>
  <cols>
    <col min="1" max="1" width="19.6640625" customWidth="1"/>
    <col min="2" max="2" width="20.44140625" customWidth="1"/>
    <col min="3" max="3" width="22.88671875" customWidth="1"/>
    <col min="4" max="6" width="22.88671875" style="5" customWidth="1"/>
    <col min="7" max="8" width="22.88671875" customWidth="1"/>
    <col min="9" max="9" width="5.88671875" customWidth="1"/>
  </cols>
  <sheetData>
    <row r="3" spans="1:8" ht="24.95" customHeight="1" x14ac:dyDescent="0.2">
      <c r="A3" s="163" t="s">
        <v>276</v>
      </c>
      <c r="B3" s="163"/>
      <c r="C3" s="163"/>
      <c r="D3" s="163"/>
      <c r="E3" s="163"/>
      <c r="F3" s="163"/>
      <c r="G3" s="163"/>
      <c r="H3" s="163"/>
    </row>
    <row r="4" spans="1:8" ht="20.100000000000001" customHeight="1" x14ac:dyDescent="0.2">
      <c r="A4" s="18" t="s">
        <v>167</v>
      </c>
      <c r="B4" s="18" t="s">
        <v>129</v>
      </c>
      <c r="C4" s="18" t="s">
        <v>52</v>
      </c>
      <c r="D4" s="18" t="s">
        <v>162</v>
      </c>
      <c r="E4" s="18" t="s">
        <v>163</v>
      </c>
      <c r="F4" s="18" t="s">
        <v>291</v>
      </c>
      <c r="G4" s="18" t="s">
        <v>292</v>
      </c>
      <c r="H4" s="18" t="s">
        <v>166</v>
      </c>
    </row>
    <row r="5" spans="1:8" x14ac:dyDescent="0.2">
      <c r="A5" s="19">
        <v>2015</v>
      </c>
      <c r="B5" s="20" t="s">
        <v>4</v>
      </c>
      <c r="C5" s="20" t="s">
        <v>9</v>
      </c>
      <c r="D5" s="20">
        <v>698</v>
      </c>
      <c r="E5" s="20">
        <v>13020214.463</v>
      </c>
      <c r="F5" s="20">
        <v>1395306.936</v>
      </c>
      <c r="G5" s="20">
        <v>-88.652000000004804</v>
      </c>
      <c r="H5" s="20">
        <v>14415432.93</v>
      </c>
    </row>
    <row r="6" spans="1:8" x14ac:dyDescent="0.2">
      <c r="A6" s="22">
        <v>2016</v>
      </c>
      <c r="B6" s="23" t="s">
        <v>4</v>
      </c>
      <c r="C6" s="23" t="s">
        <v>9</v>
      </c>
      <c r="D6" s="23">
        <v>649</v>
      </c>
      <c r="E6" s="23">
        <v>12944975.280999999</v>
      </c>
      <c r="F6" s="23">
        <v>1111029.3726999999</v>
      </c>
      <c r="G6" s="23">
        <v>317905.1997</v>
      </c>
      <c r="H6" s="23">
        <v>14373909.52</v>
      </c>
    </row>
    <row r="7" spans="1:8" x14ac:dyDescent="0.2">
      <c r="A7" s="19">
        <v>2017</v>
      </c>
      <c r="B7" s="20" t="s">
        <v>4</v>
      </c>
      <c r="C7" s="20" t="s">
        <v>9</v>
      </c>
      <c r="D7" s="20">
        <v>559</v>
      </c>
      <c r="E7" s="20">
        <v>11919827.921</v>
      </c>
      <c r="F7" s="20">
        <v>1089004.7520000001</v>
      </c>
      <c r="G7" s="20">
        <v>277176.2512</v>
      </c>
      <c r="H7" s="20">
        <v>13286008.460000001</v>
      </c>
    </row>
    <row r="8" spans="1:8" x14ac:dyDescent="0.2">
      <c r="A8" s="22">
        <v>2018</v>
      </c>
      <c r="B8" s="23" t="s">
        <v>4</v>
      </c>
      <c r="C8" s="23" t="s">
        <v>9</v>
      </c>
      <c r="D8" s="23">
        <v>544</v>
      </c>
      <c r="E8" s="23">
        <v>11934989.438300001</v>
      </c>
      <c r="F8" s="23">
        <v>1209860.9852</v>
      </c>
      <c r="G8" s="23">
        <v>434740.82809999998</v>
      </c>
      <c r="H8" s="23">
        <v>13579591.327</v>
      </c>
    </row>
    <row r="9" spans="1:8" x14ac:dyDescent="0.2">
      <c r="A9" s="19">
        <v>2019</v>
      </c>
      <c r="B9" s="20" t="s">
        <v>4</v>
      </c>
      <c r="C9" s="20" t="s">
        <v>9</v>
      </c>
      <c r="D9" s="20">
        <v>446</v>
      </c>
      <c r="E9" s="20">
        <v>10099958.038000001</v>
      </c>
      <c r="F9" s="20">
        <v>863728.83100000001</v>
      </c>
      <c r="G9" s="20">
        <v>203078.3124</v>
      </c>
      <c r="H9" s="20">
        <v>11166765.189999999</v>
      </c>
    </row>
    <row r="10" spans="1:8" x14ac:dyDescent="0.2">
      <c r="A10" s="22">
        <v>2020</v>
      </c>
      <c r="B10" s="23" t="s">
        <v>4</v>
      </c>
      <c r="C10" s="23" t="s">
        <v>9</v>
      </c>
      <c r="D10" s="23">
        <v>425</v>
      </c>
      <c r="E10" s="23">
        <v>11407363.2468</v>
      </c>
      <c r="F10" s="23">
        <v>1282488.3178000001</v>
      </c>
      <c r="G10" s="23">
        <v>224891.58319999999</v>
      </c>
      <c r="H10" s="23">
        <v>12914743.15</v>
      </c>
    </row>
    <row r="11" spans="1:8" x14ac:dyDescent="0.2">
      <c r="A11" s="19">
        <v>2021</v>
      </c>
      <c r="B11" s="20" t="s">
        <v>4</v>
      </c>
      <c r="C11" s="20" t="s">
        <v>9</v>
      </c>
      <c r="D11" s="20">
        <v>317</v>
      </c>
      <c r="E11" s="20">
        <v>7118242.3030000003</v>
      </c>
      <c r="F11" s="20">
        <v>1072199.2609999999</v>
      </c>
      <c r="G11" s="20">
        <v>217385.94380000001</v>
      </c>
      <c r="H11" s="20">
        <v>8407827.3499999996</v>
      </c>
    </row>
    <row r="12" spans="1:8" x14ac:dyDescent="0.2">
      <c r="A12" s="22">
        <v>2022</v>
      </c>
      <c r="B12" s="23" t="s">
        <v>4</v>
      </c>
      <c r="C12" s="23" t="s">
        <v>9</v>
      </c>
      <c r="D12" s="23">
        <v>260</v>
      </c>
      <c r="E12" s="23">
        <v>5861269.5219999999</v>
      </c>
      <c r="F12" s="23">
        <v>746582.84699999995</v>
      </c>
      <c r="G12" s="23">
        <v>39936.609799999998</v>
      </c>
      <c r="H12" s="23">
        <v>6647789.0700000003</v>
      </c>
    </row>
    <row r="13" spans="1:8" x14ac:dyDescent="0.2">
      <c r="A13" s="19">
        <v>2023</v>
      </c>
      <c r="B13" s="20" t="s">
        <v>4</v>
      </c>
      <c r="C13" s="20" t="s">
        <v>9</v>
      </c>
      <c r="D13" s="20">
        <v>268</v>
      </c>
      <c r="E13" s="20">
        <v>5962603.233</v>
      </c>
      <c r="F13" s="20">
        <v>776866.74609999999</v>
      </c>
      <c r="G13" s="20">
        <v>230251.43</v>
      </c>
      <c r="H13" s="20">
        <v>6969721.4400000004</v>
      </c>
    </row>
    <row r="14" spans="1:8" x14ac:dyDescent="0.2">
      <c r="A14" s="22">
        <v>2024</v>
      </c>
      <c r="B14" s="23" t="s">
        <v>4</v>
      </c>
      <c r="C14" s="23" t="s">
        <v>9</v>
      </c>
      <c r="D14" s="23">
        <v>309</v>
      </c>
      <c r="E14" s="23">
        <v>7712096.5565999998</v>
      </c>
      <c r="F14" s="23">
        <v>1213008.7520000001</v>
      </c>
      <c r="G14" s="23">
        <v>167674.37940000001</v>
      </c>
      <c r="H14" s="23">
        <v>9092779.8300000001</v>
      </c>
    </row>
    <row r="15" spans="1:8" x14ac:dyDescent="0.2">
      <c r="D15"/>
      <c r="E15"/>
      <c r="F15"/>
    </row>
    <row r="16" spans="1:8" x14ac:dyDescent="0.2">
      <c r="A16" s="19">
        <v>2015</v>
      </c>
      <c r="B16" s="20" t="s">
        <v>4</v>
      </c>
      <c r="C16" s="20" t="s">
        <v>204</v>
      </c>
      <c r="D16" s="20">
        <v>175</v>
      </c>
      <c r="E16" s="20">
        <v>5320870.71</v>
      </c>
      <c r="F16" s="20">
        <v>121401.59</v>
      </c>
      <c r="G16" s="20">
        <v>-18145.939999999999</v>
      </c>
      <c r="H16" s="20">
        <v>5424126.3200000003</v>
      </c>
    </row>
    <row r="17" spans="1:10" x14ac:dyDescent="0.2">
      <c r="A17" s="22">
        <v>2016</v>
      </c>
      <c r="B17" s="23" t="s">
        <v>4</v>
      </c>
      <c r="C17" s="23" t="s">
        <v>204</v>
      </c>
      <c r="D17" s="23">
        <v>166</v>
      </c>
      <c r="E17" s="23">
        <v>5591991.8420000002</v>
      </c>
      <c r="F17" s="23">
        <v>112516.00900000001</v>
      </c>
      <c r="G17" s="23">
        <v>60578.28</v>
      </c>
      <c r="H17" s="23">
        <v>5765086.1299999999</v>
      </c>
    </row>
    <row r="18" spans="1:10" x14ac:dyDescent="0.2">
      <c r="A18" s="19">
        <v>2017</v>
      </c>
      <c r="B18" s="20" t="s">
        <v>4</v>
      </c>
      <c r="C18" s="20" t="s">
        <v>204</v>
      </c>
      <c r="D18" s="20">
        <v>177</v>
      </c>
      <c r="E18" s="20">
        <v>6372401.0120000001</v>
      </c>
      <c r="F18" s="201">
        <v>-255109.56299999999</v>
      </c>
      <c r="G18" s="202"/>
      <c r="H18" s="20">
        <v>6117291.7400000002</v>
      </c>
      <c r="J18" s="1"/>
    </row>
    <row r="19" spans="1:10" x14ac:dyDescent="0.2">
      <c r="A19" s="22">
        <v>2018</v>
      </c>
      <c r="B19" s="23" t="s">
        <v>4</v>
      </c>
      <c r="C19" s="23" t="s">
        <v>204</v>
      </c>
      <c r="D19" s="23">
        <v>206</v>
      </c>
      <c r="E19" s="23">
        <v>6976839.6699999999</v>
      </c>
      <c r="F19" s="199">
        <v>305887.28200000001</v>
      </c>
      <c r="G19" s="200"/>
      <c r="H19" s="23">
        <v>7282726.96</v>
      </c>
      <c r="J19" s="1"/>
    </row>
    <row r="20" spans="1:10" x14ac:dyDescent="0.2">
      <c r="A20" s="19">
        <v>2019</v>
      </c>
      <c r="B20" s="20" t="s">
        <v>4</v>
      </c>
      <c r="C20" s="20" t="s">
        <v>204</v>
      </c>
      <c r="D20" s="20">
        <v>209</v>
      </c>
      <c r="E20" s="20">
        <v>6407610.4500000002</v>
      </c>
      <c r="F20" s="201">
        <v>197621.63</v>
      </c>
      <c r="G20" s="202"/>
      <c r="H20" s="20">
        <v>6605232.0800000001</v>
      </c>
      <c r="J20" s="1"/>
    </row>
    <row r="21" spans="1:10" x14ac:dyDescent="0.2">
      <c r="A21" s="22">
        <v>2020</v>
      </c>
      <c r="B21" s="23" t="s">
        <v>4</v>
      </c>
      <c r="C21" s="23" t="s">
        <v>204</v>
      </c>
      <c r="D21" s="23">
        <v>157</v>
      </c>
      <c r="E21" s="23">
        <v>4492437.7699990002</v>
      </c>
      <c r="F21" s="199">
        <v>126423.65999999999</v>
      </c>
      <c r="G21" s="200"/>
      <c r="H21" s="23">
        <v>4618861.4800000004</v>
      </c>
      <c r="J21" s="1"/>
    </row>
    <row r="22" spans="1:10" x14ac:dyDescent="0.2">
      <c r="A22" s="19">
        <v>2021</v>
      </c>
      <c r="B22" s="20" t="s">
        <v>4</v>
      </c>
      <c r="C22" s="20" t="s">
        <v>204</v>
      </c>
      <c r="D22" s="20">
        <v>134</v>
      </c>
      <c r="E22" s="20">
        <v>4210561.62</v>
      </c>
      <c r="F22" s="20">
        <v>131730.19</v>
      </c>
      <c r="G22" s="20">
        <v>115232.05</v>
      </c>
      <c r="H22" s="20">
        <v>4457523.83</v>
      </c>
    </row>
    <row r="23" spans="1:10" x14ac:dyDescent="0.2">
      <c r="A23" s="22">
        <v>2022</v>
      </c>
      <c r="B23" s="23" t="s">
        <v>4</v>
      </c>
      <c r="C23" s="23" t="s">
        <v>204</v>
      </c>
      <c r="D23" s="23">
        <v>149</v>
      </c>
      <c r="E23" s="23">
        <v>3654812.52</v>
      </c>
      <c r="F23" s="23">
        <v>74046.142300000007</v>
      </c>
      <c r="G23" s="23">
        <v>89987.766000000003</v>
      </c>
      <c r="H23" s="23">
        <v>3818846.4200010002</v>
      </c>
    </row>
    <row r="24" spans="1:10" x14ac:dyDescent="0.2">
      <c r="A24" s="19">
        <v>2023</v>
      </c>
      <c r="B24" s="20" t="s">
        <v>4</v>
      </c>
      <c r="C24" s="20" t="s">
        <v>204</v>
      </c>
      <c r="D24" s="20">
        <v>230</v>
      </c>
      <c r="E24" s="20">
        <v>5557370.3300000001</v>
      </c>
      <c r="F24" s="20">
        <v>132095.288</v>
      </c>
      <c r="G24" s="20">
        <v>110076.35</v>
      </c>
      <c r="H24" s="20">
        <v>5799541.9899979997</v>
      </c>
    </row>
    <row r="25" spans="1:10" x14ac:dyDescent="0.2">
      <c r="A25" s="22">
        <v>2024</v>
      </c>
      <c r="B25" s="23" t="s">
        <v>4</v>
      </c>
      <c r="C25" s="23" t="s">
        <v>204</v>
      </c>
      <c r="D25" s="23">
        <v>209</v>
      </c>
      <c r="E25" s="23">
        <v>5729692.7599999998</v>
      </c>
      <c r="F25" s="23">
        <v>99222.21</v>
      </c>
      <c r="G25" s="23">
        <v>-1974.3400000000099</v>
      </c>
      <c r="H25" s="23">
        <v>5826940.6699989997</v>
      </c>
    </row>
    <row r="26" spans="1:10" x14ac:dyDescent="0.2">
      <c r="D26"/>
      <c r="E26"/>
      <c r="F26"/>
    </row>
    <row r="27" spans="1:10" x14ac:dyDescent="0.2">
      <c r="A27" s="19">
        <v>2015</v>
      </c>
      <c r="B27" s="20" t="s">
        <v>4</v>
      </c>
      <c r="C27" s="20" t="s">
        <v>10</v>
      </c>
      <c r="D27" s="20">
        <v>911</v>
      </c>
      <c r="E27" s="20">
        <v>29843341.318999998</v>
      </c>
      <c r="F27" s="20">
        <v>22198471.217999998</v>
      </c>
      <c r="G27" s="20">
        <v>567522.91099999996</v>
      </c>
      <c r="H27" s="20">
        <v>52609335.57</v>
      </c>
    </row>
    <row r="28" spans="1:10" x14ac:dyDescent="0.2">
      <c r="A28" s="22">
        <v>2016</v>
      </c>
      <c r="B28" s="23" t="s">
        <v>4</v>
      </c>
      <c r="C28" s="23" t="s">
        <v>10</v>
      </c>
      <c r="D28" s="23">
        <v>894</v>
      </c>
      <c r="E28" s="23">
        <v>32865375.192000002</v>
      </c>
      <c r="F28" s="23">
        <v>20975913.960000001</v>
      </c>
      <c r="G28" s="23">
        <v>335240.79499999998</v>
      </c>
      <c r="H28" s="23">
        <v>54176528.859999999</v>
      </c>
    </row>
    <row r="29" spans="1:10" x14ac:dyDescent="0.2">
      <c r="A29" s="19">
        <v>2017</v>
      </c>
      <c r="B29" s="20" t="s">
        <v>4</v>
      </c>
      <c r="C29" s="20" t="s">
        <v>10</v>
      </c>
      <c r="D29" s="20">
        <v>975</v>
      </c>
      <c r="E29" s="20">
        <v>36118614.460000001</v>
      </c>
      <c r="F29" s="20">
        <v>23315727.23</v>
      </c>
      <c r="G29" s="20">
        <v>60827.142998000003</v>
      </c>
      <c r="H29" s="20">
        <v>59495168.340000004</v>
      </c>
    </row>
    <row r="30" spans="1:10" x14ac:dyDescent="0.2">
      <c r="A30" s="22">
        <v>2018</v>
      </c>
      <c r="B30" s="23" t="s">
        <v>4</v>
      </c>
      <c r="C30" s="23" t="s">
        <v>10</v>
      </c>
      <c r="D30" s="23">
        <v>913</v>
      </c>
      <c r="E30" s="23">
        <v>33762451.167999998</v>
      </c>
      <c r="F30" s="23">
        <v>20238556.838</v>
      </c>
      <c r="G30" s="23">
        <v>562712.36499899998</v>
      </c>
      <c r="H30" s="23">
        <v>54563720.270000003</v>
      </c>
    </row>
    <row r="31" spans="1:10" x14ac:dyDescent="0.2">
      <c r="A31" s="19">
        <v>2019</v>
      </c>
      <c r="B31" s="20" t="s">
        <v>4</v>
      </c>
      <c r="C31" s="20" t="s">
        <v>10</v>
      </c>
      <c r="D31" s="20">
        <v>930</v>
      </c>
      <c r="E31" s="20">
        <v>35045956.423698999</v>
      </c>
      <c r="F31" s="20">
        <v>22298788.136300001</v>
      </c>
      <c r="G31" s="20">
        <v>340972.1299</v>
      </c>
      <c r="H31" s="20">
        <v>57685716.780000001</v>
      </c>
    </row>
    <row r="32" spans="1:10" x14ac:dyDescent="0.2">
      <c r="A32" s="22">
        <v>2020</v>
      </c>
      <c r="B32" s="23" t="s">
        <v>4</v>
      </c>
      <c r="C32" s="23" t="s">
        <v>10</v>
      </c>
      <c r="D32" s="23">
        <v>866</v>
      </c>
      <c r="E32" s="23">
        <v>32876940.170999002</v>
      </c>
      <c r="F32" s="23">
        <v>20332606.785399999</v>
      </c>
      <c r="G32" s="23">
        <v>-23180.098000000002</v>
      </c>
      <c r="H32" s="23">
        <v>53186365.999999002</v>
      </c>
    </row>
    <row r="33" spans="1:8" x14ac:dyDescent="0.2">
      <c r="A33" s="19">
        <v>2021</v>
      </c>
      <c r="B33" s="20" t="s">
        <v>4</v>
      </c>
      <c r="C33" s="20" t="s">
        <v>10</v>
      </c>
      <c r="D33" s="20">
        <v>818</v>
      </c>
      <c r="E33" s="20">
        <v>29794197.879999001</v>
      </c>
      <c r="F33" s="20">
        <v>19785934.186000001</v>
      </c>
      <c r="G33" s="20">
        <v>694114.10600100004</v>
      </c>
      <c r="H33" s="20">
        <v>50274246.390000001</v>
      </c>
    </row>
    <row r="34" spans="1:8" x14ac:dyDescent="0.2">
      <c r="A34" s="22">
        <v>2022</v>
      </c>
      <c r="B34" s="23" t="s">
        <v>4</v>
      </c>
      <c r="C34" s="23" t="s">
        <v>10</v>
      </c>
      <c r="D34" s="23">
        <v>725</v>
      </c>
      <c r="E34" s="23">
        <v>23663050.722599</v>
      </c>
      <c r="F34" s="23">
        <v>16688172.2883</v>
      </c>
      <c r="G34" s="23">
        <v>396657.42629999999</v>
      </c>
      <c r="H34" s="23">
        <v>40747880.740000002</v>
      </c>
    </row>
    <row r="35" spans="1:8" x14ac:dyDescent="0.2">
      <c r="A35" s="19">
        <v>2023</v>
      </c>
      <c r="B35" s="20" t="s">
        <v>4</v>
      </c>
      <c r="C35" s="20" t="s">
        <v>10</v>
      </c>
      <c r="D35" s="20">
        <v>910</v>
      </c>
      <c r="E35" s="20">
        <v>29908231.864999998</v>
      </c>
      <c r="F35" s="20">
        <v>23757012.427499998</v>
      </c>
      <c r="G35" s="20">
        <v>399611.0013</v>
      </c>
      <c r="H35" s="20">
        <v>54064855.25</v>
      </c>
    </row>
    <row r="36" spans="1:8" x14ac:dyDescent="0.2">
      <c r="A36" s="22">
        <v>2024</v>
      </c>
      <c r="B36" s="23" t="s">
        <v>4</v>
      </c>
      <c r="C36" s="23" t="s">
        <v>10</v>
      </c>
      <c r="D36" s="23">
        <v>917</v>
      </c>
      <c r="E36" s="23">
        <v>29619238.155999001</v>
      </c>
      <c r="F36" s="23">
        <v>25124963.647999998</v>
      </c>
      <c r="G36" s="23">
        <v>1000738.713</v>
      </c>
      <c r="H36" s="23">
        <v>55744940.610000998</v>
      </c>
    </row>
    <row r="38" spans="1:8" x14ac:dyDescent="0.2">
      <c r="A38" s="18" t="s">
        <v>167</v>
      </c>
      <c r="B38" s="18" t="s">
        <v>129</v>
      </c>
      <c r="C38" s="18" t="s">
        <v>52</v>
      </c>
      <c r="D38" s="18" t="s">
        <v>162</v>
      </c>
      <c r="E38" s="18" t="s">
        <v>163</v>
      </c>
      <c r="F38" s="18" t="s">
        <v>164</v>
      </c>
      <c r="G38" s="18" t="s">
        <v>165</v>
      </c>
      <c r="H38" s="18" t="s">
        <v>166</v>
      </c>
    </row>
    <row r="39" spans="1:8" x14ac:dyDescent="0.2">
      <c r="A39" s="19">
        <v>2015</v>
      </c>
      <c r="B39" s="20" t="s">
        <v>5</v>
      </c>
      <c r="C39" s="20" t="s">
        <v>9</v>
      </c>
      <c r="D39" s="20">
        <v>954</v>
      </c>
      <c r="E39" s="20">
        <v>13149900.671700001</v>
      </c>
      <c r="F39" s="20">
        <v>2527797.5597000001</v>
      </c>
      <c r="G39" s="20">
        <v>56179.834999999999</v>
      </c>
      <c r="H39" s="20">
        <v>15733878.09</v>
      </c>
    </row>
    <row r="40" spans="1:8" x14ac:dyDescent="0.2">
      <c r="A40" s="22">
        <v>2016</v>
      </c>
      <c r="B40" s="23" t="s">
        <v>5</v>
      </c>
      <c r="C40" s="23" t="s">
        <v>9</v>
      </c>
      <c r="D40" s="23">
        <v>996</v>
      </c>
      <c r="E40" s="23">
        <v>16450947.196</v>
      </c>
      <c r="F40" s="23">
        <v>1677936.8256000001</v>
      </c>
      <c r="G40" s="23">
        <v>208022.91099999999</v>
      </c>
      <c r="H40" s="23">
        <v>18336906.890000001</v>
      </c>
    </row>
    <row r="41" spans="1:8" x14ac:dyDescent="0.2">
      <c r="A41" s="19">
        <v>2017</v>
      </c>
      <c r="B41" s="20" t="s">
        <v>5</v>
      </c>
      <c r="C41" s="20" t="s">
        <v>9</v>
      </c>
      <c r="D41" s="20">
        <v>864</v>
      </c>
      <c r="E41" s="20">
        <v>14287761.003</v>
      </c>
      <c r="F41" s="20">
        <v>1698994.8588</v>
      </c>
      <c r="G41" s="20">
        <v>212465.9711</v>
      </c>
      <c r="H41" s="20">
        <v>16199221.880000001</v>
      </c>
    </row>
    <row r="42" spans="1:8" x14ac:dyDescent="0.2">
      <c r="A42" s="22">
        <v>2018</v>
      </c>
      <c r="B42" s="23" t="s">
        <v>5</v>
      </c>
      <c r="C42" s="23" t="s">
        <v>9</v>
      </c>
      <c r="D42" s="23">
        <v>811</v>
      </c>
      <c r="E42" s="23">
        <v>13720915.176999999</v>
      </c>
      <c r="F42" s="23">
        <v>1975263.118</v>
      </c>
      <c r="G42" s="23">
        <v>233991.185</v>
      </c>
      <c r="H42" s="23">
        <v>15930169.560000001</v>
      </c>
    </row>
    <row r="43" spans="1:8" x14ac:dyDescent="0.2">
      <c r="A43" s="19">
        <v>2019</v>
      </c>
      <c r="B43" s="20" t="s">
        <v>5</v>
      </c>
      <c r="C43" s="20" t="s">
        <v>9</v>
      </c>
      <c r="D43" s="20">
        <v>781</v>
      </c>
      <c r="E43" s="20">
        <v>14212704.982999999</v>
      </c>
      <c r="F43" s="20">
        <v>2540541.7385</v>
      </c>
      <c r="G43" s="20">
        <v>371886.33399999997</v>
      </c>
      <c r="H43" s="20">
        <v>17125133.059999999</v>
      </c>
    </row>
    <row r="44" spans="1:8" x14ac:dyDescent="0.2">
      <c r="A44" s="22">
        <v>2020</v>
      </c>
      <c r="B44" s="23" t="s">
        <v>5</v>
      </c>
      <c r="C44" s="23" t="s">
        <v>9</v>
      </c>
      <c r="D44" s="23">
        <v>575</v>
      </c>
      <c r="E44" s="23">
        <v>10934609.409</v>
      </c>
      <c r="F44" s="23">
        <v>2070361.0518</v>
      </c>
      <c r="G44" s="23">
        <v>125431.9996</v>
      </c>
      <c r="H44" s="23">
        <v>13130402.460000001</v>
      </c>
    </row>
    <row r="45" spans="1:8" x14ac:dyDescent="0.2">
      <c r="A45" s="19">
        <v>2021</v>
      </c>
      <c r="B45" s="20" t="s">
        <v>5</v>
      </c>
      <c r="C45" s="20" t="s">
        <v>9</v>
      </c>
      <c r="D45" s="20">
        <v>517</v>
      </c>
      <c r="E45" s="20">
        <v>9034202.1889980007</v>
      </c>
      <c r="F45" s="20">
        <v>2004558.496</v>
      </c>
      <c r="G45" s="20">
        <v>288507.39500000002</v>
      </c>
      <c r="H45" s="20">
        <v>11327268.119999999</v>
      </c>
    </row>
    <row r="46" spans="1:8" x14ac:dyDescent="0.2">
      <c r="A46" s="22">
        <v>2022</v>
      </c>
      <c r="B46" s="23" t="s">
        <v>5</v>
      </c>
      <c r="C46" s="23" t="s">
        <v>9</v>
      </c>
      <c r="D46" s="23">
        <v>330</v>
      </c>
      <c r="E46" s="23">
        <v>4207920.9280000003</v>
      </c>
      <c r="F46" s="23">
        <v>1009766.5555</v>
      </c>
      <c r="G46" s="23">
        <v>222247.31210000001</v>
      </c>
      <c r="H46" s="23">
        <v>5439934.79</v>
      </c>
    </row>
    <row r="47" spans="1:8" x14ac:dyDescent="0.2">
      <c r="A47" s="19">
        <v>2023</v>
      </c>
      <c r="B47" s="20" t="s">
        <v>5</v>
      </c>
      <c r="C47" s="20" t="s">
        <v>9</v>
      </c>
      <c r="D47" s="20">
        <v>367</v>
      </c>
      <c r="E47" s="20">
        <v>4938480.5580000002</v>
      </c>
      <c r="F47" s="20">
        <v>1441003.5220000001</v>
      </c>
      <c r="G47" s="20">
        <v>74081.472599999994</v>
      </c>
      <c r="H47" s="20">
        <v>6453565.5499999998</v>
      </c>
    </row>
    <row r="48" spans="1:8" x14ac:dyDescent="0.2">
      <c r="A48" s="22">
        <v>2024</v>
      </c>
      <c r="B48" s="23" t="s">
        <v>5</v>
      </c>
      <c r="C48" s="23" t="s">
        <v>9</v>
      </c>
      <c r="D48" s="23">
        <v>378</v>
      </c>
      <c r="E48" s="23">
        <v>5543910.6670000004</v>
      </c>
      <c r="F48" s="23">
        <v>1320511.385487</v>
      </c>
      <c r="G48" s="23">
        <v>140185.986</v>
      </c>
      <c r="H48" s="23">
        <v>7004608.086987</v>
      </c>
    </row>
    <row r="49" spans="1:10" x14ac:dyDescent="0.2">
      <c r="D49"/>
      <c r="E49"/>
      <c r="F49"/>
    </row>
    <row r="50" spans="1:10" x14ac:dyDescent="0.2">
      <c r="A50" s="19">
        <v>2015</v>
      </c>
      <c r="B50" s="20" t="s">
        <v>5</v>
      </c>
      <c r="C50" s="20" t="s">
        <v>204</v>
      </c>
      <c r="D50" s="20">
        <v>474</v>
      </c>
      <c r="E50" s="20">
        <v>12347480.789999999</v>
      </c>
      <c r="F50" s="201">
        <v>1464810.3399999999</v>
      </c>
      <c r="G50" s="202"/>
      <c r="H50" s="20">
        <v>13812291.23</v>
      </c>
      <c r="J50" s="1"/>
    </row>
    <row r="51" spans="1:10" x14ac:dyDescent="0.2">
      <c r="A51" s="22">
        <v>2016</v>
      </c>
      <c r="B51" s="23" t="s">
        <v>5</v>
      </c>
      <c r="C51" s="23" t="s">
        <v>204</v>
      </c>
      <c r="D51" s="23">
        <v>525</v>
      </c>
      <c r="E51" s="23">
        <v>13817241.4</v>
      </c>
      <c r="F51" s="23">
        <v>656992.27</v>
      </c>
      <c r="G51" s="23">
        <v>235904.13</v>
      </c>
      <c r="H51" s="23">
        <v>14710137.789999999</v>
      </c>
    </row>
    <row r="52" spans="1:10" x14ac:dyDescent="0.2">
      <c r="A52" s="19">
        <v>2017</v>
      </c>
      <c r="B52" s="20" t="s">
        <v>5</v>
      </c>
      <c r="C52" s="20" t="s">
        <v>204</v>
      </c>
      <c r="D52" s="20">
        <v>420</v>
      </c>
      <c r="E52" s="20">
        <v>11865250.220000001</v>
      </c>
      <c r="F52" s="20">
        <v>550671.51</v>
      </c>
      <c r="G52" s="20">
        <v>393210.1</v>
      </c>
      <c r="H52" s="20">
        <v>12809131.869999999</v>
      </c>
    </row>
    <row r="53" spans="1:10" x14ac:dyDescent="0.2">
      <c r="A53" s="22">
        <v>2018</v>
      </c>
      <c r="B53" s="23" t="s">
        <v>5</v>
      </c>
      <c r="C53" s="23" t="s">
        <v>204</v>
      </c>
      <c r="D53" s="23">
        <v>444</v>
      </c>
      <c r="E53" s="23">
        <v>12810738.82</v>
      </c>
      <c r="F53" s="199">
        <v>1214018.8500000001</v>
      </c>
      <c r="G53" s="200"/>
      <c r="H53" s="23">
        <v>14024757.68</v>
      </c>
      <c r="J53" s="1"/>
    </row>
    <row r="54" spans="1:10" x14ac:dyDescent="0.2">
      <c r="A54" s="19">
        <v>2019</v>
      </c>
      <c r="B54" s="20" t="s">
        <v>5</v>
      </c>
      <c r="C54" s="20" t="s">
        <v>204</v>
      </c>
      <c r="D54" s="20">
        <v>338</v>
      </c>
      <c r="E54" s="20">
        <v>9723069.19252</v>
      </c>
      <c r="F54" s="20">
        <v>323379.34000000003</v>
      </c>
      <c r="G54" s="20">
        <v>316723.46999900002</v>
      </c>
      <c r="H54" s="20">
        <v>10363172.002521001</v>
      </c>
    </row>
    <row r="55" spans="1:10" x14ac:dyDescent="0.2">
      <c r="A55" s="22">
        <v>2020</v>
      </c>
      <c r="B55" s="23" t="s">
        <v>5</v>
      </c>
      <c r="C55" s="23" t="s">
        <v>204</v>
      </c>
      <c r="D55" s="23">
        <v>267</v>
      </c>
      <c r="E55" s="23">
        <v>7567742.3099999996</v>
      </c>
      <c r="F55" s="23">
        <v>357562.71</v>
      </c>
      <c r="G55" s="140">
        <v>174956.89</v>
      </c>
      <c r="H55" s="23">
        <v>8100261.9100000001</v>
      </c>
    </row>
    <row r="56" spans="1:10" x14ac:dyDescent="0.2">
      <c r="A56" s="19">
        <v>2021</v>
      </c>
      <c r="B56" s="20" t="s">
        <v>5</v>
      </c>
      <c r="C56" s="20" t="s">
        <v>204</v>
      </c>
      <c r="D56" s="20">
        <v>241</v>
      </c>
      <c r="E56" s="20">
        <v>5923432.21</v>
      </c>
      <c r="F56" s="20">
        <v>207740.89</v>
      </c>
      <c r="G56" s="20">
        <v>271879.2</v>
      </c>
      <c r="H56" s="20">
        <v>6403052.2999999998</v>
      </c>
    </row>
    <row r="57" spans="1:10" x14ac:dyDescent="0.2">
      <c r="A57" s="22">
        <v>2022</v>
      </c>
      <c r="B57" s="23" t="s">
        <v>5</v>
      </c>
      <c r="C57" s="23" t="s">
        <v>204</v>
      </c>
      <c r="D57" s="23">
        <v>280</v>
      </c>
      <c r="E57" s="23">
        <v>5777375.0700000003</v>
      </c>
      <c r="F57" s="199">
        <v>521587.15</v>
      </c>
      <c r="G57" s="200"/>
      <c r="H57" s="23">
        <v>6298962.2199999997</v>
      </c>
      <c r="J57" s="1"/>
    </row>
    <row r="58" spans="1:10" x14ac:dyDescent="0.2">
      <c r="A58" s="19">
        <v>2023</v>
      </c>
      <c r="B58" s="20" t="s">
        <v>5</v>
      </c>
      <c r="C58" s="20" t="s">
        <v>204</v>
      </c>
      <c r="D58" s="20">
        <v>348</v>
      </c>
      <c r="E58" s="20">
        <v>7963277.1699999999</v>
      </c>
      <c r="F58" s="20">
        <v>249323.73</v>
      </c>
      <c r="G58" s="20">
        <v>502405.61</v>
      </c>
      <c r="H58" s="20">
        <v>8715006.5099999998</v>
      </c>
    </row>
    <row r="59" spans="1:10" x14ac:dyDescent="0.2">
      <c r="A59" s="22">
        <v>2024</v>
      </c>
      <c r="B59" s="23" t="s">
        <v>5</v>
      </c>
      <c r="C59" s="23" t="s">
        <v>204</v>
      </c>
      <c r="D59" s="23">
        <v>280</v>
      </c>
      <c r="E59" s="23">
        <v>6731944.7728000004</v>
      </c>
      <c r="F59" s="23">
        <v>240182.70600000001</v>
      </c>
      <c r="G59" s="23">
        <v>474214.36</v>
      </c>
      <c r="H59" s="23">
        <v>7446341.79</v>
      </c>
    </row>
    <row r="60" spans="1:10" x14ac:dyDescent="0.2">
      <c r="D60"/>
      <c r="E60"/>
      <c r="F60"/>
    </row>
    <row r="61" spans="1:10" x14ac:dyDescent="0.2">
      <c r="A61" s="19">
        <v>2015</v>
      </c>
      <c r="B61" s="20" t="s">
        <v>5</v>
      </c>
      <c r="C61" s="20" t="s">
        <v>10</v>
      </c>
      <c r="D61" s="20">
        <v>1545</v>
      </c>
      <c r="E61" s="20">
        <v>34645376.156999998</v>
      </c>
      <c r="F61" s="20">
        <v>31096354.418499999</v>
      </c>
      <c r="G61" s="20">
        <v>407745.85499899997</v>
      </c>
      <c r="H61" s="20">
        <v>66149476.799999997</v>
      </c>
    </row>
    <row r="62" spans="1:10" x14ac:dyDescent="0.2">
      <c r="A62" s="22">
        <v>2016</v>
      </c>
      <c r="B62" s="23" t="s">
        <v>5</v>
      </c>
      <c r="C62" s="23" t="s">
        <v>10</v>
      </c>
      <c r="D62" s="23">
        <v>1695</v>
      </c>
      <c r="E62" s="23">
        <v>47814476.075000003</v>
      </c>
      <c r="F62" s="23">
        <v>32764447.166700002</v>
      </c>
      <c r="G62" s="23">
        <v>551909.71899900003</v>
      </c>
      <c r="H62" s="23">
        <v>81130832.829999998</v>
      </c>
    </row>
    <row r="63" spans="1:10" x14ac:dyDescent="0.2">
      <c r="A63" s="19">
        <v>2017</v>
      </c>
      <c r="B63" s="20" t="s">
        <v>5</v>
      </c>
      <c r="C63" s="20" t="s">
        <v>10</v>
      </c>
      <c r="D63" s="20">
        <v>1638</v>
      </c>
      <c r="E63" s="20">
        <v>42965525.626000002</v>
      </c>
      <c r="F63" s="20">
        <v>31809396.107500002</v>
      </c>
      <c r="G63" s="20">
        <v>663939.19699900004</v>
      </c>
      <c r="H63" s="20">
        <v>75438861.200000003</v>
      </c>
    </row>
    <row r="64" spans="1:10" x14ac:dyDescent="0.2">
      <c r="A64" s="22">
        <v>2018</v>
      </c>
      <c r="B64" s="23" t="s">
        <v>5</v>
      </c>
      <c r="C64" s="23" t="s">
        <v>10</v>
      </c>
      <c r="D64" s="23">
        <v>1570</v>
      </c>
      <c r="E64" s="23">
        <v>41137028.796999998</v>
      </c>
      <c r="F64" s="23">
        <v>30279658.342500001</v>
      </c>
      <c r="G64" s="23">
        <v>74812.962</v>
      </c>
      <c r="H64" s="23">
        <v>71491500.560000002</v>
      </c>
    </row>
    <row r="65" spans="1:8" x14ac:dyDescent="0.2">
      <c r="A65" s="19">
        <v>2019</v>
      </c>
      <c r="B65" s="20" t="s">
        <v>5</v>
      </c>
      <c r="C65" s="20" t="s">
        <v>10</v>
      </c>
      <c r="D65" s="20">
        <v>1628</v>
      </c>
      <c r="E65" s="20">
        <v>42076984.069999002</v>
      </c>
      <c r="F65" s="20">
        <v>32496746.43</v>
      </c>
      <c r="G65" s="20">
        <v>906076.55</v>
      </c>
      <c r="H65" s="20">
        <v>75479806.980000004</v>
      </c>
    </row>
    <row r="66" spans="1:8" x14ac:dyDescent="0.2">
      <c r="A66" s="22">
        <v>2020</v>
      </c>
      <c r="B66" s="23" t="s">
        <v>5</v>
      </c>
      <c r="C66" s="23" t="s">
        <v>10</v>
      </c>
      <c r="D66" s="23">
        <v>1504</v>
      </c>
      <c r="E66" s="23">
        <v>38988186.589997999</v>
      </c>
      <c r="F66" s="23">
        <v>29725269.800000001</v>
      </c>
      <c r="G66" s="23">
        <v>996431.11000099999</v>
      </c>
      <c r="H66" s="23">
        <v>69709888.269999996</v>
      </c>
    </row>
    <row r="67" spans="1:8" x14ac:dyDescent="0.2">
      <c r="A67" s="19">
        <v>2021</v>
      </c>
      <c r="B67" s="20" t="s">
        <v>5</v>
      </c>
      <c r="C67" s="20" t="s">
        <v>10</v>
      </c>
      <c r="D67" s="20">
        <v>1436</v>
      </c>
      <c r="E67" s="20">
        <v>35054195.899999999</v>
      </c>
      <c r="F67" s="20">
        <v>29290202.66</v>
      </c>
      <c r="G67" s="20">
        <v>1155655.5702849999</v>
      </c>
      <c r="H67" s="20">
        <v>65500054.360284999</v>
      </c>
    </row>
    <row r="68" spans="1:8" x14ac:dyDescent="0.2">
      <c r="A68" s="22">
        <v>2022</v>
      </c>
      <c r="B68" s="23" t="s">
        <v>5</v>
      </c>
      <c r="C68" s="23" t="s">
        <v>10</v>
      </c>
      <c r="D68" s="23">
        <v>1502</v>
      </c>
      <c r="E68" s="23">
        <v>36653116.699998997</v>
      </c>
      <c r="F68" s="23">
        <v>34035377.424999997</v>
      </c>
      <c r="G68" s="23">
        <v>1751222.269999</v>
      </c>
      <c r="H68" s="23">
        <v>72439716.545000002</v>
      </c>
    </row>
    <row r="69" spans="1:8" x14ac:dyDescent="0.2">
      <c r="A69" s="19">
        <v>2023</v>
      </c>
      <c r="B69" s="20" t="s">
        <v>5</v>
      </c>
      <c r="C69" s="20" t="s">
        <v>10</v>
      </c>
      <c r="D69" s="20">
        <v>1560</v>
      </c>
      <c r="E69" s="20">
        <v>36419892.630999997</v>
      </c>
      <c r="F69" s="20">
        <v>35845227.315499999</v>
      </c>
      <c r="G69" s="20">
        <v>1812830.2885</v>
      </c>
      <c r="H69" s="20">
        <v>74077950.409999996</v>
      </c>
    </row>
    <row r="70" spans="1:8" x14ac:dyDescent="0.2">
      <c r="A70" s="22">
        <v>2024</v>
      </c>
      <c r="B70" s="23" t="s">
        <v>5</v>
      </c>
      <c r="C70" s="23" t="s">
        <v>10</v>
      </c>
      <c r="D70" s="23">
        <v>1663</v>
      </c>
      <c r="E70" s="23">
        <v>37291781.145000003</v>
      </c>
      <c r="F70" s="23">
        <v>39516028.442500003</v>
      </c>
      <c r="G70" s="23">
        <v>2113404.4950000001</v>
      </c>
      <c r="H70" s="23">
        <v>78921214.329999998</v>
      </c>
    </row>
    <row r="71" spans="1:8" x14ac:dyDescent="0.2">
      <c r="A71" s="61" t="s">
        <v>175</v>
      </c>
    </row>
    <row r="73" spans="1:8" x14ac:dyDescent="0.2">
      <c r="A73" t="s">
        <v>110</v>
      </c>
    </row>
  </sheetData>
  <mergeCells count="8">
    <mergeCell ref="A3:H3"/>
    <mergeCell ref="F53:G53"/>
    <mergeCell ref="F57:G57"/>
    <mergeCell ref="F18:G18"/>
    <mergeCell ref="F19:G19"/>
    <mergeCell ref="F20:G20"/>
    <mergeCell ref="F21:G21"/>
    <mergeCell ref="F50:G50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2" tint="0.79998168889431442"/>
    <pageSetUpPr autoPageBreaks="0"/>
  </sheetPr>
  <dimension ref="A3:K73"/>
  <sheetViews>
    <sheetView zoomScaleNormal="100" workbookViewId="0"/>
  </sheetViews>
  <sheetFormatPr defaultRowHeight="14.25" x14ac:dyDescent="0.2"/>
  <cols>
    <col min="1" max="1" width="22.77734375" customWidth="1"/>
    <col min="2" max="2" width="22.88671875" customWidth="1"/>
    <col min="3" max="5" width="22.88671875" style="5" customWidth="1"/>
    <col min="6" max="7" width="22.88671875" customWidth="1"/>
    <col min="8" max="8" width="12" bestFit="1" customWidth="1"/>
    <col min="9" max="9" width="15.21875" customWidth="1"/>
    <col min="10" max="10" width="11" bestFit="1" customWidth="1"/>
  </cols>
  <sheetData>
    <row r="3" spans="1:11" ht="24.95" customHeight="1" x14ac:dyDescent="0.2">
      <c r="A3" s="163" t="s">
        <v>293</v>
      </c>
      <c r="B3" s="163"/>
      <c r="C3" s="163"/>
      <c r="D3" s="163"/>
      <c r="E3" s="163"/>
      <c r="F3" s="163"/>
      <c r="G3" s="163"/>
    </row>
    <row r="4" spans="1:11" ht="20.100000000000001" customHeight="1" x14ac:dyDescent="0.2">
      <c r="A4" s="18" t="s">
        <v>167</v>
      </c>
      <c r="B4" s="18" t="s">
        <v>52</v>
      </c>
      <c r="C4" s="18" t="s">
        <v>162</v>
      </c>
      <c r="D4" s="18" t="s">
        <v>163</v>
      </c>
      <c r="E4" s="18" t="s">
        <v>164</v>
      </c>
      <c r="F4" s="18" t="s">
        <v>165</v>
      </c>
      <c r="G4" s="18" t="s">
        <v>166</v>
      </c>
    </row>
    <row r="5" spans="1:11" x14ac:dyDescent="0.2">
      <c r="A5" s="19">
        <v>2015</v>
      </c>
      <c r="B5" s="20" t="s">
        <v>9</v>
      </c>
      <c r="C5" s="20">
        <v>712</v>
      </c>
      <c r="D5" s="20">
        <v>16259258.243000001</v>
      </c>
      <c r="E5" s="20">
        <v>2142546.9160000002</v>
      </c>
      <c r="F5" s="20">
        <v>234791.20800000001</v>
      </c>
      <c r="G5" s="20">
        <v>18636596.57</v>
      </c>
    </row>
    <row r="6" spans="1:11" x14ac:dyDescent="0.2">
      <c r="A6" s="22">
        <v>2016</v>
      </c>
      <c r="B6" s="23" t="s">
        <v>9</v>
      </c>
      <c r="C6" s="23">
        <v>656</v>
      </c>
      <c r="D6" s="23">
        <v>14665669.181</v>
      </c>
      <c r="E6" s="23">
        <v>1392657.3426999999</v>
      </c>
      <c r="F6" s="23">
        <v>350331.0797</v>
      </c>
      <c r="G6" s="23">
        <v>16408657.210000001</v>
      </c>
    </row>
    <row r="7" spans="1:11" x14ac:dyDescent="0.2">
      <c r="A7" s="19">
        <v>2017</v>
      </c>
      <c r="B7" s="20" t="s">
        <v>9</v>
      </c>
      <c r="C7" s="20">
        <v>570</v>
      </c>
      <c r="D7" s="20">
        <v>13568701.780999999</v>
      </c>
      <c r="E7" s="201">
        <v>2306640.1132</v>
      </c>
      <c r="F7" s="202"/>
      <c r="G7" s="20">
        <v>15875341.470000001</v>
      </c>
      <c r="I7" s="1"/>
    </row>
    <row r="8" spans="1:11" x14ac:dyDescent="0.2">
      <c r="A8" s="22">
        <v>2018</v>
      </c>
      <c r="B8" s="23" t="s">
        <v>9</v>
      </c>
      <c r="C8" s="23">
        <v>556</v>
      </c>
      <c r="D8" s="23">
        <v>14127026.4583</v>
      </c>
      <c r="E8" s="23">
        <v>1793970.6884000001</v>
      </c>
      <c r="F8" s="23">
        <v>735040.61410000001</v>
      </c>
      <c r="G8" s="23">
        <v>16656037.756999999</v>
      </c>
    </row>
    <row r="9" spans="1:11" x14ac:dyDescent="0.2">
      <c r="A9" s="19">
        <v>2019</v>
      </c>
      <c r="B9" s="20" t="s">
        <v>9</v>
      </c>
      <c r="C9" s="20">
        <v>450</v>
      </c>
      <c r="D9" s="20">
        <v>10729505.718</v>
      </c>
      <c r="E9" s="201">
        <v>1551675.8533999999</v>
      </c>
      <c r="F9" s="202"/>
      <c r="G9" s="20">
        <v>12281181.630000001</v>
      </c>
      <c r="I9" s="1"/>
      <c r="J9" s="1"/>
      <c r="K9" s="1"/>
    </row>
    <row r="10" spans="1:11" x14ac:dyDescent="0.2">
      <c r="A10" s="22">
        <v>2020</v>
      </c>
      <c r="B10" s="23" t="s">
        <v>9</v>
      </c>
      <c r="C10" s="23">
        <v>433</v>
      </c>
      <c r="D10" s="23">
        <v>12787098.766799999</v>
      </c>
      <c r="E10" s="23">
        <v>1477230.9778</v>
      </c>
      <c r="F10" s="23">
        <v>518373.94319999998</v>
      </c>
      <c r="G10" s="23">
        <v>14782703.65</v>
      </c>
      <c r="I10" s="1"/>
    </row>
    <row r="11" spans="1:11" x14ac:dyDescent="0.2">
      <c r="A11" s="19">
        <v>2021</v>
      </c>
      <c r="B11" s="20" t="s">
        <v>9</v>
      </c>
      <c r="C11" s="20">
        <v>322</v>
      </c>
      <c r="D11" s="20">
        <v>7900021.3969999999</v>
      </c>
      <c r="E11" s="20">
        <v>1326006.209</v>
      </c>
      <c r="F11" s="20">
        <v>671215.94979999994</v>
      </c>
      <c r="G11" s="20">
        <v>9897243.5</v>
      </c>
    </row>
    <row r="12" spans="1:11" x14ac:dyDescent="0.2">
      <c r="A12" s="22">
        <v>2022</v>
      </c>
      <c r="B12" s="23" t="s">
        <v>9</v>
      </c>
      <c r="C12" s="23">
        <v>269</v>
      </c>
      <c r="D12" s="23">
        <v>7412306.2620000001</v>
      </c>
      <c r="E12" s="199">
        <v>1370158.1768</v>
      </c>
      <c r="F12" s="200"/>
      <c r="G12" s="23">
        <v>8782464.5299999993</v>
      </c>
      <c r="I12" s="1"/>
    </row>
    <row r="13" spans="1:11" x14ac:dyDescent="0.2">
      <c r="A13" s="19">
        <v>2023</v>
      </c>
      <c r="B13" s="20" t="s">
        <v>9</v>
      </c>
      <c r="C13" s="20">
        <v>273</v>
      </c>
      <c r="D13" s="20">
        <v>6743077.6030000001</v>
      </c>
      <c r="E13" s="20">
        <v>985578.24609999999</v>
      </c>
      <c r="F13" s="20">
        <v>403624.68</v>
      </c>
      <c r="G13" s="20">
        <v>8132280.5599999996</v>
      </c>
    </row>
    <row r="14" spans="1:11" x14ac:dyDescent="0.2">
      <c r="A14" s="22">
        <v>2024</v>
      </c>
      <c r="B14" s="23" t="s">
        <v>9</v>
      </c>
      <c r="C14" s="23">
        <v>313</v>
      </c>
      <c r="D14" s="23">
        <v>8608455.0965999998</v>
      </c>
      <c r="E14" s="23">
        <v>1234028.8019999999</v>
      </c>
      <c r="F14" s="23">
        <v>176189.37940000001</v>
      </c>
      <c r="G14" s="23">
        <v>10018673.42</v>
      </c>
    </row>
    <row r="16" spans="1:11" x14ac:dyDescent="0.2">
      <c r="A16" s="19">
        <v>2015</v>
      </c>
      <c r="B16" s="20" t="s">
        <v>204</v>
      </c>
      <c r="C16" s="20">
        <v>178</v>
      </c>
      <c r="D16" s="20">
        <v>6064247.9299999997</v>
      </c>
      <c r="E16" s="20">
        <v>121401.59</v>
      </c>
      <c r="F16" s="20">
        <v>-7582.6</v>
      </c>
      <c r="G16" s="20">
        <v>6178066.8799999999</v>
      </c>
    </row>
    <row r="17" spans="1:9" x14ac:dyDescent="0.2">
      <c r="A17" s="22">
        <v>2016</v>
      </c>
      <c r="B17" s="23" t="s">
        <v>204</v>
      </c>
      <c r="C17" s="23">
        <v>169</v>
      </c>
      <c r="D17" s="23">
        <v>6405580.3320000004</v>
      </c>
      <c r="E17" s="23">
        <v>117081.069</v>
      </c>
      <c r="F17" s="23">
        <v>69526.28</v>
      </c>
      <c r="G17" s="23">
        <v>6592187.7000000002</v>
      </c>
    </row>
    <row r="18" spans="1:9" x14ac:dyDescent="0.2">
      <c r="A18" s="19">
        <v>2017</v>
      </c>
      <c r="B18" s="20" t="s">
        <v>204</v>
      </c>
      <c r="C18" s="20">
        <v>181</v>
      </c>
      <c r="D18" s="20">
        <v>7363596.9019999998</v>
      </c>
      <c r="E18" s="201">
        <v>-185900.36300000001</v>
      </c>
      <c r="F18" s="202"/>
      <c r="G18" s="20">
        <v>7177696.8499999996</v>
      </c>
      <c r="I18" s="1"/>
    </row>
    <row r="19" spans="1:9" x14ac:dyDescent="0.2">
      <c r="A19" s="22">
        <v>2018</v>
      </c>
      <c r="B19" s="23" t="s">
        <v>204</v>
      </c>
      <c r="C19" s="23">
        <v>211</v>
      </c>
      <c r="D19" s="23">
        <v>7897603.8700000001</v>
      </c>
      <c r="E19" s="199">
        <v>288017.52799999999</v>
      </c>
      <c r="F19" s="200"/>
      <c r="G19" s="23">
        <v>8185621.7800000003</v>
      </c>
      <c r="I19" s="1"/>
    </row>
    <row r="20" spans="1:9" x14ac:dyDescent="0.2">
      <c r="A20" s="19">
        <v>2019</v>
      </c>
      <c r="B20" s="20" t="s">
        <v>204</v>
      </c>
      <c r="C20" s="20">
        <v>212</v>
      </c>
      <c r="D20" s="20">
        <v>6939435.3899999997</v>
      </c>
      <c r="E20" s="201">
        <v>206845.41999999998</v>
      </c>
      <c r="F20" s="202"/>
      <c r="G20" s="20">
        <v>7146280.8099999996</v>
      </c>
      <c r="I20" s="1"/>
    </row>
    <row r="21" spans="1:9" x14ac:dyDescent="0.2">
      <c r="A21" s="22">
        <v>2020</v>
      </c>
      <c r="B21" s="23" t="s">
        <v>204</v>
      </c>
      <c r="C21" s="23">
        <v>161</v>
      </c>
      <c r="D21" s="23">
        <v>5418917.0699990001</v>
      </c>
      <c r="E21" s="199">
        <v>136731.56</v>
      </c>
      <c r="F21" s="200"/>
      <c r="G21" s="23">
        <v>5555648.6799999997</v>
      </c>
      <c r="I21" s="1"/>
    </row>
    <row r="22" spans="1:9" x14ac:dyDescent="0.2">
      <c r="A22" s="19">
        <v>2021</v>
      </c>
      <c r="B22" s="20" t="s">
        <v>204</v>
      </c>
      <c r="C22" s="20">
        <v>135</v>
      </c>
      <c r="D22" s="20">
        <v>4280561.62</v>
      </c>
      <c r="E22" s="20">
        <v>224128.55</v>
      </c>
      <c r="F22" s="20">
        <v>127397.83</v>
      </c>
      <c r="G22" s="20">
        <v>4632087.97</v>
      </c>
    </row>
    <row r="23" spans="1:9" x14ac:dyDescent="0.2">
      <c r="A23" s="22">
        <v>2022</v>
      </c>
      <c r="B23" s="23" t="s">
        <v>204</v>
      </c>
      <c r="C23" s="23">
        <v>149</v>
      </c>
      <c r="D23" s="23">
        <v>3654812.52</v>
      </c>
      <c r="E23" s="23">
        <v>74046.142300000007</v>
      </c>
      <c r="F23" s="23">
        <v>89987.766000000003</v>
      </c>
      <c r="G23" s="23">
        <v>3818846.4200010002</v>
      </c>
    </row>
    <row r="24" spans="1:9" x14ac:dyDescent="0.2">
      <c r="A24" s="19">
        <v>2023</v>
      </c>
      <c r="B24" s="20" t="s">
        <v>204</v>
      </c>
      <c r="C24" s="20">
        <v>233</v>
      </c>
      <c r="D24" s="20">
        <v>6070538.1900000004</v>
      </c>
      <c r="E24" s="20">
        <v>135620.288</v>
      </c>
      <c r="F24" s="20">
        <v>120207.51</v>
      </c>
      <c r="G24" s="20">
        <v>6326365.9999980005</v>
      </c>
    </row>
    <row r="25" spans="1:9" x14ac:dyDescent="0.2">
      <c r="A25" s="22">
        <v>2024</v>
      </c>
      <c r="B25" s="23" t="s">
        <v>204</v>
      </c>
      <c r="C25" s="23">
        <v>211</v>
      </c>
      <c r="D25" s="23">
        <v>6455506.6100000003</v>
      </c>
      <c r="E25" s="23">
        <v>105072.21</v>
      </c>
      <c r="F25" s="23">
        <v>8078.5499999999902</v>
      </c>
      <c r="G25" s="23">
        <v>6568657.4199989997</v>
      </c>
    </row>
    <row r="27" spans="1:9" x14ac:dyDescent="0.2">
      <c r="A27" s="19">
        <v>2015</v>
      </c>
      <c r="B27" s="20" t="s">
        <v>10</v>
      </c>
      <c r="C27" s="20">
        <v>1068</v>
      </c>
      <c r="D27" s="20">
        <v>65179301.888999999</v>
      </c>
      <c r="E27" s="20">
        <v>38402821.597999997</v>
      </c>
      <c r="F27" s="20">
        <v>1172349.128001</v>
      </c>
      <c r="G27" s="20">
        <v>104754473.18000001</v>
      </c>
    </row>
    <row r="28" spans="1:9" x14ac:dyDescent="0.2">
      <c r="A28" s="22">
        <v>2016</v>
      </c>
      <c r="B28" s="23" t="s">
        <v>10</v>
      </c>
      <c r="C28" s="23">
        <v>1081</v>
      </c>
      <c r="D28" s="23">
        <v>70060328.422000006</v>
      </c>
      <c r="E28" s="23">
        <v>39308242.68</v>
      </c>
      <c r="F28" s="23">
        <v>522111.67900200002</v>
      </c>
      <c r="G28" s="23">
        <v>109890681.79000001</v>
      </c>
    </row>
    <row r="29" spans="1:9" x14ac:dyDescent="0.2">
      <c r="A29" s="19">
        <v>2017</v>
      </c>
      <c r="B29" s="20" t="s">
        <v>10</v>
      </c>
      <c r="C29" s="20">
        <v>1189</v>
      </c>
      <c r="D29" s="20">
        <v>86866133.384800002</v>
      </c>
      <c r="E29" s="20">
        <v>45114075.729999997</v>
      </c>
      <c r="F29" s="20">
        <v>-219690.27500299999</v>
      </c>
      <c r="G29" s="20">
        <v>131760517.89</v>
      </c>
    </row>
    <row r="30" spans="1:9" x14ac:dyDescent="0.2">
      <c r="A30" s="22">
        <v>2018</v>
      </c>
      <c r="B30" s="23" t="s">
        <v>10</v>
      </c>
      <c r="C30" s="23">
        <v>1128</v>
      </c>
      <c r="D30" s="23">
        <v>80668033.648000002</v>
      </c>
      <c r="E30" s="23">
        <v>40253537.009000003</v>
      </c>
      <c r="F30" s="23">
        <v>1400923.0109989999</v>
      </c>
      <c r="G30" s="23">
        <v>122322493.45</v>
      </c>
    </row>
    <row r="31" spans="1:9" x14ac:dyDescent="0.2">
      <c r="A31" s="19">
        <v>2019</v>
      </c>
      <c r="B31" s="20" t="s">
        <v>10</v>
      </c>
      <c r="C31" s="20">
        <v>1148</v>
      </c>
      <c r="D31" s="20">
        <v>86132467.923699006</v>
      </c>
      <c r="E31" s="20">
        <v>45007107.296300001</v>
      </c>
      <c r="F31" s="20">
        <v>1494488.0559</v>
      </c>
      <c r="G31" s="20">
        <v>132634063.15000001</v>
      </c>
    </row>
    <row r="32" spans="1:9" x14ac:dyDescent="0.2">
      <c r="A32" s="22">
        <v>2020</v>
      </c>
      <c r="B32" s="23" t="s">
        <v>10</v>
      </c>
      <c r="C32" s="23">
        <v>1073</v>
      </c>
      <c r="D32" s="23">
        <v>75395728.166998997</v>
      </c>
      <c r="E32" s="23">
        <v>41433924.955399998</v>
      </c>
      <c r="F32" s="23">
        <v>885669.58700000006</v>
      </c>
      <c r="G32" s="23">
        <v>117715322.199999</v>
      </c>
    </row>
    <row r="33" spans="1:7" x14ac:dyDescent="0.2">
      <c r="A33" s="19">
        <v>2021</v>
      </c>
      <c r="B33" s="20" t="s">
        <v>10</v>
      </c>
      <c r="C33" s="20">
        <v>1020</v>
      </c>
      <c r="D33" s="20">
        <v>79417059.159998998</v>
      </c>
      <c r="E33" s="20">
        <v>41754168.831</v>
      </c>
      <c r="F33" s="20">
        <v>1063872.5250009999</v>
      </c>
      <c r="G33" s="20">
        <v>122235100.48</v>
      </c>
    </row>
    <row r="34" spans="1:7" x14ac:dyDescent="0.2">
      <c r="A34" s="22">
        <v>2022</v>
      </c>
      <c r="B34" s="23" t="s">
        <v>10</v>
      </c>
      <c r="C34" s="23">
        <v>908</v>
      </c>
      <c r="D34" s="23">
        <v>62434658.432599001</v>
      </c>
      <c r="E34" s="23">
        <v>35884515.868299998</v>
      </c>
      <c r="F34" s="23">
        <v>1101144.0163</v>
      </c>
      <c r="G34" s="23">
        <v>99420319.560000002</v>
      </c>
    </row>
    <row r="35" spans="1:7" x14ac:dyDescent="0.2">
      <c r="A35" s="19">
        <v>2023</v>
      </c>
      <c r="B35" s="20" t="s">
        <v>10</v>
      </c>
      <c r="C35" s="20">
        <v>1122</v>
      </c>
      <c r="D35" s="20">
        <v>70345286.715000004</v>
      </c>
      <c r="E35" s="20">
        <v>46534164.553499997</v>
      </c>
      <c r="F35" s="20">
        <v>1145612.5163</v>
      </c>
      <c r="G35" s="20">
        <v>118025063.83</v>
      </c>
    </row>
    <row r="36" spans="1:7" x14ac:dyDescent="0.2">
      <c r="A36" s="22">
        <v>2024</v>
      </c>
      <c r="B36" s="23" t="s">
        <v>10</v>
      </c>
      <c r="C36" s="23">
        <v>1121</v>
      </c>
      <c r="D36" s="23">
        <v>68355745.565999001</v>
      </c>
      <c r="E36" s="23">
        <v>45301015.527999997</v>
      </c>
      <c r="F36" s="23">
        <v>1842996.085</v>
      </c>
      <c r="G36" s="23">
        <v>115499757.590001</v>
      </c>
    </row>
    <row r="38" spans="1:7" x14ac:dyDescent="0.2">
      <c r="A38" s="18" t="s">
        <v>167</v>
      </c>
      <c r="B38" s="18" t="s">
        <v>52</v>
      </c>
      <c r="C38" s="18" t="s">
        <v>162</v>
      </c>
      <c r="D38" s="18" t="s">
        <v>163</v>
      </c>
      <c r="E38" s="18" t="s">
        <v>164</v>
      </c>
      <c r="F38" s="18" t="s">
        <v>165</v>
      </c>
      <c r="G38" s="18" t="s">
        <v>166</v>
      </c>
    </row>
    <row r="39" spans="1:7" x14ac:dyDescent="0.2">
      <c r="A39" s="19">
        <v>2015</v>
      </c>
      <c r="B39" s="20" t="s">
        <v>9</v>
      </c>
      <c r="C39" s="20">
        <v>960</v>
      </c>
      <c r="D39" s="20">
        <v>13705179.241699999</v>
      </c>
      <c r="E39" s="20">
        <v>3405896.4737</v>
      </c>
      <c r="F39" s="20">
        <v>2258946.4849999999</v>
      </c>
      <c r="G39" s="20">
        <v>19370022.16</v>
      </c>
    </row>
    <row r="40" spans="1:7" x14ac:dyDescent="0.2">
      <c r="A40" s="22">
        <v>2016</v>
      </c>
      <c r="B40" s="23" t="s">
        <v>9</v>
      </c>
      <c r="C40" s="23">
        <v>999</v>
      </c>
      <c r="D40" s="23">
        <v>16985716.195999999</v>
      </c>
      <c r="E40" s="23">
        <v>1681616.4155999999</v>
      </c>
      <c r="F40" s="23">
        <v>213936.03099999999</v>
      </c>
      <c r="G40" s="23">
        <v>18881268.600000001</v>
      </c>
    </row>
    <row r="41" spans="1:7" x14ac:dyDescent="0.2">
      <c r="A41" s="19">
        <v>2017</v>
      </c>
      <c r="B41" s="20" t="s">
        <v>9</v>
      </c>
      <c r="C41" s="20">
        <v>866</v>
      </c>
      <c r="D41" s="20">
        <v>14567746.392999999</v>
      </c>
      <c r="E41" s="141">
        <v>1802303.8488</v>
      </c>
      <c r="F41" s="142">
        <v>216013.8511</v>
      </c>
      <c r="G41" s="20">
        <v>16586064.109999999</v>
      </c>
    </row>
    <row r="42" spans="1:7" x14ac:dyDescent="0.2">
      <c r="A42" s="22">
        <v>2018</v>
      </c>
      <c r="B42" s="23" t="s">
        <v>9</v>
      </c>
      <c r="C42" s="23">
        <v>813</v>
      </c>
      <c r="D42" s="23">
        <v>14080254.787</v>
      </c>
      <c r="E42" s="23">
        <v>2117650.108</v>
      </c>
      <c r="F42" s="23">
        <v>233991.185</v>
      </c>
      <c r="G42" s="23">
        <v>16431896.16</v>
      </c>
    </row>
    <row r="43" spans="1:7" x14ac:dyDescent="0.2">
      <c r="A43" s="19">
        <v>2019</v>
      </c>
      <c r="B43" s="20" t="s">
        <v>9</v>
      </c>
      <c r="C43" s="20">
        <v>782</v>
      </c>
      <c r="D43" s="20">
        <v>14396075.113</v>
      </c>
      <c r="E43" s="141">
        <v>2544453.1485000001</v>
      </c>
      <c r="F43" s="142">
        <v>371886.33399999997</v>
      </c>
      <c r="G43" s="20">
        <v>17312414.600000001</v>
      </c>
    </row>
    <row r="44" spans="1:7" x14ac:dyDescent="0.2">
      <c r="A44" s="22">
        <v>2020</v>
      </c>
      <c r="B44" s="23" t="s">
        <v>9</v>
      </c>
      <c r="C44" s="23">
        <v>575</v>
      </c>
      <c r="D44" s="23">
        <v>10934609.409</v>
      </c>
      <c r="E44" s="23">
        <v>2070361.0518</v>
      </c>
      <c r="F44" s="23">
        <v>125431.9996</v>
      </c>
      <c r="G44" s="23">
        <v>13130402.460000001</v>
      </c>
    </row>
    <row r="45" spans="1:7" x14ac:dyDescent="0.2">
      <c r="A45" s="19">
        <v>2021</v>
      </c>
      <c r="B45" s="20" t="s">
        <v>9</v>
      </c>
      <c r="C45" s="20">
        <v>519</v>
      </c>
      <c r="D45" s="20">
        <v>9374755.138998</v>
      </c>
      <c r="E45" s="20">
        <v>2020460.6140000001</v>
      </c>
      <c r="F45" s="20">
        <v>280416.51500000001</v>
      </c>
      <c r="G45" s="20">
        <v>11675632.33</v>
      </c>
    </row>
    <row r="46" spans="1:7" x14ac:dyDescent="0.2">
      <c r="A46" s="22">
        <v>2022</v>
      </c>
      <c r="B46" s="23" t="s">
        <v>9</v>
      </c>
      <c r="C46" s="23">
        <v>332</v>
      </c>
      <c r="D46" s="23">
        <v>4287913.2429999998</v>
      </c>
      <c r="E46" s="139">
        <v>1287028.1455000001</v>
      </c>
      <c r="F46" s="140">
        <v>219645.68290000001</v>
      </c>
      <c r="G46" s="23">
        <v>5794587.04</v>
      </c>
    </row>
    <row r="47" spans="1:7" x14ac:dyDescent="0.2">
      <c r="A47" s="19">
        <v>2023</v>
      </c>
      <c r="B47" s="20" t="s">
        <v>9</v>
      </c>
      <c r="C47" s="20">
        <v>368</v>
      </c>
      <c r="D47" s="20">
        <v>5076833.3080000002</v>
      </c>
      <c r="E47" s="20">
        <v>1466333.9920000001</v>
      </c>
      <c r="F47" s="20">
        <v>78060.262600000002</v>
      </c>
      <c r="G47" s="20">
        <v>6621227.5499999998</v>
      </c>
    </row>
    <row r="48" spans="1:7" x14ac:dyDescent="0.2">
      <c r="A48" s="22">
        <v>2024</v>
      </c>
      <c r="B48" s="23" t="s">
        <v>9</v>
      </c>
      <c r="C48" s="23">
        <v>380</v>
      </c>
      <c r="D48" s="23">
        <v>5805910.6670000004</v>
      </c>
      <c r="E48" s="23">
        <v>1424128.8054869999</v>
      </c>
      <c r="F48" s="23">
        <v>140185.986</v>
      </c>
      <c r="G48" s="23">
        <v>7370225.5069869999</v>
      </c>
    </row>
    <row r="50" spans="1:9" x14ac:dyDescent="0.2">
      <c r="A50" s="19">
        <v>2015</v>
      </c>
      <c r="B50" s="20" t="s">
        <v>204</v>
      </c>
      <c r="C50" s="20">
        <v>475</v>
      </c>
      <c r="D50" s="20">
        <v>12502596.789999999</v>
      </c>
      <c r="E50" s="201">
        <v>1468052.3399999999</v>
      </c>
      <c r="F50" s="202"/>
      <c r="G50" s="20">
        <v>13970649.23</v>
      </c>
      <c r="I50" s="1"/>
    </row>
    <row r="51" spans="1:9" x14ac:dyDescent="0.2">
      <c r="A51" s="22">
        <v>2016</v>
      </c>
      <c r="B51" s="23" t="s">
        <v>204</v>
      </c>
      <c r="C51" s="23">
        <v>527</v>
      </c>
      <c r="D51" s="23">
        <v>14134742.42</v>
      </c>
      <c r="E51" s="23">
        <v>656992.27</v>
      </c>
      <c r="F51" s="23">
        <v>240862.46</v>
      </c>
      <c r="G51" s="23">
        <v>15032597.140000001</v>
      </c>
    </row>
    <row r="52" spans="1:9" x14ac:dyDescent="0.2">
      <c r="A52" s="19">
        <v>2017</v>
      </c>
      <c r="B52" s="20" t="s">
        <v>204</v>
      </c>
      <c r="C52" s="20">
        <v>423</v>
      </c>
      <c r="D52" s="20">
        <v>12358819.220000001</v>
      </c>
      <c r="E52" s="20">
        <v>551271.51</v>
      </c>
      <c r="F52" s="20">
        <v>411496.43</v>
      </c>
      <c r="G52" s="20">
        <v>13321587.18</v>
      </c>
    </row>
    <row r="53" spans="1:9" x14ac:dyDescent="0.2">
      <c r="A53" s="22">
        <v>2018</v>
      </c>
      <c r="B53" s="23" t="s">
        <v>204</v>
      </c>
      <c r="C53" s="23">
        <v>447</v>
      </c>
      <c r="D53" s="23">
        <v>13320530.199999999</v>
      </c>
      <c r="E53" s="199">
        <v>1225106.6599999999</v>
      </c>
      <c r="F53" s="200"/>
      <c r="G53" s="23">
        <v>14545636.869999999</v>
      </c>
      <c r="I53" s="1"/>
    </row>
    <row r="54" spans="1:9" x14ac:dyDescent="0.2">
      <c r="A54" s="19">
        <v>2019</v>
      </c>
      <c r="B54" s="20" t="s">
        <v>204</v>
      </c>
      <c r="C54" s="20">
        <v>339</v>
      </c>
      <c r="D54" s="20">
        <v>9905437.7025199998</v>
      </c>
      <c r="E54" s="20">
        <v>323379.34000000003</v>
      </c>
      <c r="F54" s="20">
        <v>320707.879999</v>
      </c>
      <c r="G54" s="20">
        <v>10549524.922521001</v>
      </c>
    </row>
    <row r="55" spans="1:9" x14ac:dyDescent="0.2">
      <c r="A55" s="22">
        <v>2020</v>
      </c>
      <c r="B55" s="23" t="s">
        <v>204</v>
      </c>
      <c r="C55" s="23">
        <v>270</v>
      </c>
      <c r="D55" s="23">
        <v>8446350.4499999993</v>
      </c>
      <c r="E55" s="23">
        <v>529084.65</v>
      </c>
      <c r="F55" s="23">
        <v>-23769.19</v>
      </c>
      <c r="G55" s="23">
        <v>8951665.9100000001</v>
      </c>
    </row>
    <row r="56" spans="1:9" x14ac:dyDescent="0.2">
      <c r="A56" s="19">
        <v>2021</v>
      </c>
      <c r="B56" s="20" t="s">
        <v>204</v>
      </c>
      <c r="C56" s="20">
        <v>241</v>
      </c>
      <c r="D56" s="20">
        <v>5923432.21</v>
      </c>
      <c r="E56" s="20">
        <v>207740.89</v>
      </c>
      <c r="F56" s="20">
        <v>271879.2</v>
      </c>
      <c r="G56" s="20">
        <v>6403052.2999999998</v>
      </c>
    </row>
    <row r="57" spans="1:9" x14ac:dyDescent="0.2">
      <c r="A57" s="22">
        <v>2022</v>
      </c>
      <c r="B57" s="23" t="s">
        <v>204</v>
      </c>
      <c r="C57" s="23">
        <v>281</v>
      </c>
      <c r="D57" s="23">
        <v>5998399.0599999996</v>
      </c>
      <c r="E57" s="199">
        <v>528575.09</v>
      </c>
      <c r="F57" s="200"/>
      <c r="G57" s="23">
        <v>6526974.1500000004</v>
      </c>
      <c r="I57" s="1"/>
    </row>
    <row r="58" spans="1:9" x14ac:dyDescent="0.2">
      <c r="A58" s="19">
        <v>2023</v>
      </c>
      <c r="B58" s="20" t="s">
        <v>204</v>
      </c>
      <c r="C58" s="20">
        <v>349</v>
      </c>
      <c r="D58" s="20">
        <v>8163277.1699999999</v>
      </c>
      <c r="E58" s="20">
        <v>251291.73</v>
      </c>
      <c r="F58" s="20">
        <v>515869.94</v>
      </c>
      <c r="G58" s="20">
        <v>8930438.8399999999</v>
      </c>
    </row>
    <row r="59" spans="1:9" x14ac:dyDescent="0.2">
      <c r="A59" s="22">
        <v>2024</v>
      </c>
      <c r="B59" s="23" t="s">
        <v>204</v>
      </c>
      <c r="C59" s="23">
        <v>282</v>
      </c>
      <c r="D59" s="23">
        <v>7120592.6528000003</v>
      </c>
      <c r="E59" s="23">
        <v>244384.886</v>
      </c>
      <c r="F59" s="23">
        <v>474598.44</v>
      </c>
      <c r="G59" s="23">
        <v>7839575.9400000004</v>
      </c>
    </row>
    <row r="61" spans="1:9" x14ac:dyDescent="0.2">
      <c r="A61" s="19">
        <v>2015</v>
      </c>
      <c r="B61" s="20" t="s">
        <v>10</v>
      </c>
      <c r="C61" s="20">
        <v>1620</v>
      </c>
      <c r="D61" s="20">
        <v>53388848.387000002</v>
      </c>
      <c r="E61" s="20">
        <v>41860923.441500001</v>
      </c>
      <c r="F61" s="20">
        <v>613789.91999900003</v>
      </c>
      <c r="G61" s="20">
        <v>95863562.189999998</v>
      </c>
    </row>
    <row r="62" spans="1:9" x14ac:dyDescent="0.2">
      <c r="A62" s="22">
        <v>2016</v>
      </c>
      <c r="B62" s="23" t="s">
        <v>10</v>
      </c>
      <c r="C62" s="23">
        <v>1780</v>
      </c>
      <c r="D62" s="23">
        <v>79034992.922999993</v>
      </c>
      <c r="E62" s="23">
        <v>44898396.508699998</v>
      </c>
      <c r="F62" s="23">
        <v>849117.89669900003</v>
      </c>
      <c r="G62" s="23">
        <v>124782507.51000001</v>
      </c>
    </row>
    <row r="63" spans="1:9" x14ac:dyDescent="0.2">
      <c r="A63" s="19">
        <v>2017</v>
      </c>
      <c r="B63" s="20" t="s">
        <v>10</v>
      </c>
      <c r="C63" s="20">
        <v>1745</v>
      </c>
      <c r="D63" s="20">
        <v>65212219.946000002</v>
      </c>
      <c r="E63" s="20">
        <v>42819997.341499999</v>
      </c>
      <c r="F63" s="20">
        <v>1220551.2779989999</v>
      </c>
      <c r="G63" s="20">
        <v>109252769.06</v>
      </c>
    </row>
    <row r="64" spans="1:9" x14ac:dyDescent="0.2">
      <c r="A64" s="22">
        <v>2018</v>
      </c>
      <c r="B64" s="23" t="s">
        <v>10</v>
      </c>
      <c r="C64" s="23">
        <v>1675</v>
      </c>
      <c r="D64" s="23">
        <v>65918714.067000002</v>
      </c>
      <c r="E64" s="23">
        <v>40825465.332500003</v>
      </c>
      <c r="F64" s="23">
        <v>386363.17200000002</v>
      </c>
      <c r="G64" s="23">
        <v>107130542.70999999</v>
      </c>
    </row>
    <row r="65" spans="1:7" x14ac:dyDescent="0.2">
      <c r="A65" s="19">
        <v>2019</v>
      </c>
      <c r="B65" s="20" t="s">
        <v>10</v>
      </c>
      <c r="C65" s="20">
        <v>1729</v>
      </c>
      <c r="D65" s="20">
        <v>66584142.659998998</v>
      </c>
      <c r="E65" s="20">
        <v>46234313.240000002</v>
      </c>
      <c r="F65" s="20">
        <v>1228216.027</v>
      </c>
      <c r="G65" s="20">
        <v>114046672.12</v>
      </c>
    </row>
    <row r="66" spans="1:7" x14ac:dyDescent="0.2">
      <c r="A66" s="22">
        <v>2020</v>
      </c>
      <c r="B66" s="23" t="s">
        <v>10</v>
      </c>
      <c r="C66" s="23">
        <v>1584</v>
      </c>
      <c r="D66" s="23">
        <v>62353680.279997997</v>
      </c>
      <c r="E66" s="23">
        <v>38513383.630000003</v>
      </c>
      <c r="F66" s="23">
        <v>454609.75000100001</v>
      </c>
      <c r="G66" s="23">
        <v>101321674.31</v>
      </c>
    </row>
    <row r="67" spans="1:7" x14ac:dyDescent="0.2">
      <c r="A67" s="19">
        <v>2021</v>
      </c>
      <c r="B67" s="20" t="s">
        <v>10</v>
      </c>
      <c r="C67" s="20">
        <v>1526</v>
      </c>
      <c r="D67" s="20">
        <v>54105692.799999997</v>
      </c>
      <c r="E67" s="20">
        <v>39449716.07</v>
      </c>
      <c r="F67" s="20">
        <v>1540073.758285</v>
      </c>
      <c r="G67" s="20">
        <v>95095482.770284995</v>
      </c>
    </row>
    <row r="68" spans="1:7" x14ac:dyDescent="0.2">
      <c r="A68" s="22">
        <v>2022</v>
      </c>
      <c r="B68" s="23" t="s">
        <v>10</v>
      </c>
      <c r="C68" s="23">
        <v>1586</v>
      </c>
      <c r="D68" s="23">
        <v>55119005.509999</v>
      </c>
      <c r="E68" s="23">
        <v>43601210.244999997</v>
      </c>
      <c r="F68" s="23">
        <v>2039935.3599990001</v>
      </c>
      <c r="G68" s="23">
        <v>100760151.63500001</v>
      </c>
    </row>
    <row r="69" spans="1:7" x14ac:dyDescent="0.2">
      <c r="A69" s="19">
        <v>2023</v>
      </c>
      <c r="B69" s="20" t="s">
        <v>10</v>
      </c>
      <c r="C69" s="20">
        <v>1660</v>
      </c>
      <c r="D69" s="20">
        <v>64295033.651000001</v>
      </c>
      <c r="E69" s="20">
        <v>50709883.9855</v>
      </c>
      <c r="F69" s="20">
        <v>1198882.5804999999</v>
      </c>
      <c r="G69" s="20">
        <v>116203801.22</v>
      </c>
    </row>
    <row r="70" spans="1:7" x14ac:dyDescent="0.2">
      <c r="A70" s="22">
        <v>2024</v>
      </c>
      <c r="B70" s="23" t="s">
        <v>10</v>
      </c>
      <c r="C70" s="23">
        <v>1773</v>
      </c>
      <c r="D70" s="23">
        <v>57131461.564999998</v>
      </c>
      <c r="E70" s="23">
        <v>51793399.5625</v>
      </c>
      <c r="F70" s="23">
        <v>2826288.798</v>
      </c>
      <c r="G70" s="23">
        <v>111751150.28</v>
      </c>
    </row>
    <row r="71" spans="1:7" x14ac:dyDescent="0.2">
      <c r="A71" s="61" t="s">
        <v>175</v>
      </c>
    </row>
    <row r="73" spans="1:7" x14ac:dyDescent="0.2">
      <c r="A73" t="s">
        <v>110</v>
      </c>
    </row>
  </sheetData>
  <mergeCells count="11">
    <mergeCell ref="E57:F57"/>
    <mergeCell ref="E18:F18"/>
    <mergeCell ref="E19:F19"/>
    <mergeCell ref="E20:F20"/>
    <mergeCell ref="E21:F21"/>
    <mergeCell ref="E50:F50"/>
    <mergeCell ref="A3:G3"/>
    <mergeCell ref="E7:F7"/>
    <mergeCell ref="E9:F9"/>
    <mergeCell ref="E12:F12"/>
    <mergeCell ref="E53:F5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2" tint="0.79998168889431442"/>
    <pageSetUpPr autoPageBreaks="0"/>
  </sheetPr>
  <dimension ref="A2:O38"/>
  <sheetViews>
    <sheetView zoomScaleNormal="100" workbookViewId="0">
      <selection activeCell="A6" sqref="A6:A7"/>
    </sheetView>
  </sheetViews>
  <sheetFormatPr defaultRowHeight="14.25" x14ac:dyDescent="0.2"/>
  <cols>
    <col min="1" max="1" width="35.109375" customWidth="1"/>
    <col min="2" max="2" width="14.109375" customWidth="1"/>
    <col min="3" max="3" width="27" bestFit="1" customWidth="1"/>
    <col min="4" max="4" width="27.44140625" customWidth="1"/>
    <col min="5" max="5" width="15.5546875" customWidth="1"/>
    <col min="6" max="6" width="20.5546875" customWidth="1"/>
    <col min="7" max="8" width="14.21875" customWidth="1"/>
    <col min="9" max="9" width="12" bestFit="1" customWidth="1"/>
    <col min="10" max="10" width="10.88671875" customWidth="1"/>
  </cols>
  <sheetData>
    <row r="2" spans="1:15" x14ac:dyDescent="0.2">
      <c r="A2" s="9"/>
    </row>
    <row r="3" spans="1:15" ht="24.95" customHeight="1" x14ac:dyDescent="0.2">
      <c r="A3" s="163" t="s">
        <v>294</v>
      </c>
      <c r="B3" s="163"/>
      <c r="C3" s="163"/>
      <c r="D3" s="163"/>
      <c r="E3" s="163"/>
      <c r="F3" s="163"/>
      <c r="G3" s="163"/>
      <c r="H3" s="163"/>
    </row>
    <row r="4" spans="1:15" ht="20.100000000000001" customHeight="1" x14ac:dyDescent="0.2">
      <c r="A4" s="45" t="s">
        <v>52</v>
      </c>
      <c r="B4" s="45" t="s">
        <v>13</v>
      </c>
      <c r="C4" s="45" t="s">
        <v>53</v>
      </c>
      <c r="D4" s="45" t="s">
        <v>54</v>
      </c>
      <c r="E4" s="45" t="s">
        <v>55</v>
      </c>
      <c r="F4" s="45" t="s">
        <v>56</v>
      </c>
      <c r="G4" s="45" t="s">
        <v>57</v>
      </c>
      <c r="H4" s="45" t="s">
        <v>58</v>
      </c>
    </row>
    <row r="5" spans="1:15" ht="15" customHeight="1" x14ac:dyDescent="0.2">
      <c r="A5" s="207" t="s">
        <v>180</v>
      </c>
      <c r="B5" s="208"/>
      <c r="C5" s="208"/>
      <c r="D5" s="208"/>
      <c r="E5" s="208"/>
      <c r="F5" s="208"/>
      <c r="G5" s="208"/>
      <c r="H5" s="209"/>
    </row>
    <row r="6" spans="1:15" ht="15" customHeight="1" x14ac:dyDescent="0.2">
      <c r="A6" s="37" t="s">
        <v>205</v>
      </c>
      <c r="B6" s="42">
        <v>2458</v>
      </c>
      <c r="C6" s="42">
        <v>36456896.158399999</v>
      </c>
      <c r="D6" s="42">
        <v>6432322.5249990001</v>
      </c>
      <c r="E6" s="203">
        <v>5858422.5717000002</v>
      </c>
      <c r="F6" s="204"/>
      <c r="G6" s="42">
        <v>2856271.9199000001</v>
      </c>
      <c r="H6" s="42">
        <v>51603913.229999997</v>
      </c>
      <c r="J6" s="6"/>
      <c r="K6" s="6"/>
      <c r="L6" s="6"/>
      <c r="M6" s="6"/>
      <c r="N6" s="6"/>
      <c r="O6" s="6"/>
    </row>
    <row r="7" spans="1:15" ht="15" customHeight="1" x14ac:dyDescent="0.2">
      <c r="A7" s="39" t="s">
        <v>204</v>
      </c>
      <c r="B7" s="44">
        <v>2302</v>
      </c>
      <c r="C7" s="44">
        <v>57087564.643321</v>
      </c>
      <c r="D7" s="44">
        <v>4911431.0119979996</v>
      </c>
      <c r="E7" s="205">
        <v>1828274.3163000001</v>
      </c>
      <c r="F7" s="206"/>
      <c r="G7" s="44">
        <v>2792104.986</v>
      </c>
      <c r="H7" s="44">
        <v>66619374.982520998</v>
      </c>
      <c r="J7" s="6"/>
      <c r="K7" s="6"/>
      <c r="L7" s="6"/>
      <c r="M7" s="6"/>
      <c r="N7" s="6"/>
      <c r="O7" s="6"/>
    </row>
    <row r="8" spans="1:15" ht="15" customHeight="1" x14ac:dyDescent="0.2">
      <c r="A8" s="37" t="s">
        <v>206</v>
      </c>
      <c r="B8" s="42">
        <v>1330</v>
      </c>
      <c r="C8" s="42">
        <v>31229399.019000001</v>
      </c>
      <c r="D8" s="42">
        <v>4515668.6299989996</v>
      </c>
      <c r="E8" s="42">
        <v>884183.94398700004</v>
      </c>
      <c r="F8" s="42">
        <v>7095685.7045</v>
      </c>
      <c r="G8" s="42">
        <v>786920.35479999997</v>
      </c>
      <c r="H8" s="42">
        <v>44511858.046986997</v>
      </c>
      <c r="J8" s="6"/>
      <c r="K8" s="6"/>
      <c r="L8" s="6"/>
      <c r="M8" s="6"/>
      <c r="N8" s="6"/>
      <c r="O8" s="6"/>
    </row>
    <row r="9" spans="1:15" ht="15" customHeight="1" x14ac:dyDescent="0.2">
      <c r="A9" s="39" t="s">
        <v>11</v>
      </c>
      <c r="B9" s="44">
        <v>11496</v>
      </c>
      <c r="C9" s="44">
        <v>448153835.47767597</v>
      </c>
      <c r="D9" s="44">
        <v>125812251.750615</v>
      </c>
      <c r="E9" s="44">
        <v>141176115.34459999</v>
      </c>
      <c r="F9" s="44">
        <v>246000172.6239</v>
      </c>
      <c r="G9" s="44">
        <v>10977782.736284001</v>
      </c>
      <c r="H9" s="44">
        <v>972120163.02528501</v>
      </c>
      <c r="J9" s="6"/>
      <c r="K9" s="6"/>
      <c r="L9" s="6"/>
      <c r="M9" s="6"/>
      <c r="N9" s="6"/>
      <c r="O9" s="6"/>
    </row>
    <row r="10" spans="1:15" ht="15" customHeight="1" x14ac:dyDescent="0.2">
      <c r="A10" s="37" t="s">
        <v>12</v>
      </c>
      <c r="B10" s="42">
        <v>746</v>
      </c>
      <c r="C10" s="42">
        <v>16488585.791999999</v>
      </c>
      <c r="D10" s="42">
        <v>2466289.16</v>
      </c>
      <c r="E10" s="42">
        <v>7082388.0300000003</v>
      </c>
      <c r="F10" s="42">
        <v>13516843.346999999</v>
      </c>
      <c r="G10" s="42">
        <v>1163241.933</v>
      </c>
      <c r="H10" s="42">
        <v>40717348.289999999</v>
      </c>
      <c r="J10" s="6"/>
      <c r="K10" s="6"/>
      <c r="L10" s="6"/>
      <c r="M10" s="6"/>
      <c r="N10" s="6"/>
      <c r="O10" s="6"/>
    </row>
    <row r="11" spans="1:15" ht="15" customHeight="1" x14ac:dyDescent="0.2">
      <c r="A11" s="207" t="s">
        <v>179</v>
      </c>
      <c r="B11" s="208"/>
      <c r="C11" s="208"/>
      <c r="D11" s="208"/>
      <c r="E11" s="208"/>
      <c r="F11" s="208"/>
      <c r="G11" s="208"/>
      <c r="H11" s="209"/>
    </row>
    <row r="12" spans="1:15" ht="15" customHeight="1" x14ac:dyDescent="0.2">
      <c r="A12" s="37" t="s">
        <v>205</v>
      </c>
      <c r="B12" s="42">
        <v>2436</v>
      </c>
      <c r="C12" s="42">
        <v>33780053.3314</v>
      </c>
      <c r="D12" s="42">
        <v>5848783.1269990001</v>
      </c>
      <c r="E12" s="203">
        <v>5347703.9317000005</v>
      </c>
      <c r="F12" s="204"/>
      <c r="G12" s="42">
        <v>1179254.1391</v>
      </c>
      <c r="H12" s="42">
        <v>46155794.609999999</v>
      </c>
      <c r="J12" s="6"/>
      <c r="K12" s="6"/>
      <c r="L12" s="6"/>
      <c r="M12" s="6"/>
      <c r="N12" s="6"/>
      <c r="O12" s="6"/>
    </row>
    <row r="13" spans="1:15" ht="15" customHeight="1" x14ac:dyDescent="0.2">
      <c r="A13" s="39" t="s">
        <v>204</v>
      </c>
      <c r="B13" s="44">
        <v>2291</v>
      </c>
      <c r="C13" s="44">
        <v>55507569.043320999</v>
      </c>
      <c r="D13" s="44">
        <v>4243277.201998</v>
      </c>
      <c r="E13" s="205">
        <v>1817979.1362999999</v>
      </c>
      <c r="F13" s="206"/>
      <c r="G13" s="44">
        <v>2913159.406</v>
      </c>
      <c r="H13" s="44">
        <v>64481984.812521003</v>
      </c>
      <c r="J13" s="6"/>
      <c r="K13" s="6"/>
      <c r="L13" s="6"/>
      <c r="M13" s="6"/>
      <c r="N13" s="6"/>
      <c r="O13" s="6"/>
    </row>
    <row r="14" spans="1:15" ht="15" customHeight="1" x14ac:dyDescent="0.2">
      <c r="A14" s="37" t="s">
        <v>206</v>
      </c>
      <c r="B14" s="42">
        <v>1317</v>
      </c>
      <c r="C14" s="42">
        <v>29759955.909000002</v>
      </c>
      <c r="D14" s="42">
        <v>3917122.225999</v>
      </c>
      <c r="E14" s="42">
        <v>636136.19298699999</v>
      </c>
      <c r="F14" s="42">
        <v>6790118.7395000001</v>
      </c>
      <c r="G14" s="42">
        <v>759473.49879999994</v>
      </c>
      <c r="H14" s="42">
        <v>41862806.836987004</v>
      </c>
      <c r="J14" s="6"/>
      <c r="K14" s="6"/>
      <c r="L14" s="6"/>
      <c r="M14" s="6"/>
      <c r="N14" s="6"/>
      <c r="O14" s="6"/>
    </row>
    <row r="15" spans="1:15" ht="15" customHeight="1" x14ac:dyDescent="0.2">
      <c r="A15" s="39" t="s">
        <v>11</v>
      </c>
      <c r="B15" s="44">
        <v>10215</v>
      </c>
      <c r="C15" s="44">
        <v>264955639.227676</v>
      </c>
      <c r="D15" s="44">
        <v>22966725.734615002</v>
      </c>
      <c r="E15" s="44">
        <v>91438928.364600003</v>
      </c>
      <c r="F15" s="44">
        <v>153655938.04390001</v>
      </c>
      <c r="G15" s="44">
        <v>8102975.697284</v>
      </c>
      <c r="H15" s="44">
        <v>541120209.13528502</v>
      </c>
      <c r="J15" s="6"/>
      <c r="K15" s="6"/>
      <c r="L15" s="6"/>
      <c r="M15" s="6"/>
      <c r="N15" s="6"/>
      <c r="O15" s="6"/>
    </row>
    <row r="16" spans="1:15" ht="15" customHeight="1" x14ac:dyDescent="0.2">
      <c r="A16" s="37" t="s">
        <v>12</v>
      </c>
      <c r="B16" s="42">
        <v>711</v>
      </c>
      <c r="C16" s="42">
        <v>13032892.541999999</v>
      </c>
      <c r="D16" s="42">
        <v>471069.23</v>
      </c>
      <c r="E16" s="42">
        <v>4841061.46</v>
      </c>
      <c r="F16" s="203">
        <v>11273282.331</v>
      </c>
      <c r="G16" s="204"/>
      <c r="H16" s="42">
        <v>29618305.59</v>
      </c>
      <c r="J16" s="6"/>
      <c r="K16" s="6"/>
      <c r="L16" s="6"/>
      <c r="M16" s="6"/>
      <c r="N16" s="6"/>
      <c r="O16" s="6"/>
    </row>
    <row r="17" spans="1:10" x14ac:dyDescent="0.2">
      <c r="A17" s="61" t="s">
        <v>175</v>
      </c>
      <c r="C17" s="4"/>
      <c r="D17" s="4"/>
      <c r="E17" s="4"/>
      <c r="F17" s="4"/>
      <c r="G17" s="4"/>
      <c r="H17" s="4"/>
    </row>
    <row r="19" spans="1:10" x14ac:dyDescent="0.2">
      <c r="A19" t="s">
        <v>302</v>
      </c>
      <c r="C19" s="4"/>
      <c r="D19" s="4"/>
      <c r="E19" s="4"/>
      <c r="F19" s="4"/>
      <c r="G19" s="4"/>
      <c r="H19" s="4"/>
    </row>
    <row r="20" spans="1:10" x14ac:dyDescent="0.2">
      <c r="C20" s="4"/>
      <c r="D20" s="4"/>
      <c r="E20" s="4"/>
      <c r="F20" s="4"/>
      <c r="G20" s="4"/>
      <c r="H20" s="4"/>
    </row>
    <row r="25" spans="1:10" x14ac:dyDescent="0.2">
      <c r="H25" s="4"/>
    </row>
    <row r="28" spans="1:10" x14ac:dyDescent="0.2">
      <c r="C28" s="4"/>
      <c r="D28" s="4"/>
      <c r="E28" s="4"/>
      <c r="F28" s="4"/>
      <c r="G28" s="4"/>
      <c r="H28" s="4"/>
    </row>
    <row r="29" spans="1:10" x14ac:dyDescent="0.2">
      <c r="C29" s="4"/>
      <c r="D29" s="4"/>
      <c r="E29" s="4"/>
      <c r="F29" s="4"/>
      <c r="G29" s="4"/>
      <c r="H29" s="4"/>
    </row>
    <row r="30" spans="1:10" x14ac:dyDescent="0.2">
      <c r="C30" s="4"/>
      <c r="D30" s="4"/>
      <c r="E30" s="4"/>
      <c r="F30" s="4"/>
      <c r="G30" s="4"/>
      <c r="H30" s="4"/>
    </row>
    <row r="31" spans="1:10" x14ac:dyDescent="0.2">
      <c r="C31" s="4"/>
      <c r="D31" s="4"/>
      <c r="E31" s="4"/>
      <c r="F31" s="4"/>
      <c r="G31" s="4"/>
      <c r="I31" s="4"/>
    </row>
    <row r="32" spans="1:10" x14ac:dyDescent="0.2">
      <c r="C32" s="4"/>
      <c r="D32" s="4"/>
      <c r="E32" s="4"/>
      <c r="F32" s="4"/>
      <c r="G32" s="4"/>
      <c r="H32" s="4"/>
      <c r="I32" s="4"/>
      <c r="J32" s="1"/>
    </row>
    <row r="33" spans="3:10" x14ac:dyDescent="0.2">
      <c r="C33" s="4"/>
      <c r="D33" s="4"/>
      <c r="E33" s="4"/>
      <c r="F33" s="4"/>
      <c r="G33" s="4"/>
      <c r="H33" s="4"/>
      <c r="I33" s="4"/>
      <c r="J33" s="1"/>
    </row>
    <row r="34" spans="3:10" x14ac:dyDescent="0.2">
      <c r="J34" s="1"/>
    </row>
    <row r="35" spans="3:10" x14ac:dyDescent="0.2">
      <c r="C35" s="4"/>
      <c r="D35" s="4"/>
      <c r="E35" s="4"/>
      <c r="F35" s="4"/>
      <c r="G35" s="4"/>
      <c r="H35" s="4"/>
      <c r="I35" s="4"/>
      <c r="J35" s="1"/>
    </row>
    <row r="36" spans="3:10" x14ac:dyDescent="0.2">
      <c r="C36" s="4"/>
      <c r="D36" s="4"/>
      <c r="E36" s="4"/>
      <c r="F36" s="4"/>
      <c r="G36" s="4"/>
      <c r="H36" s="4"/>
      <c r="I36" s="4"/>
      <c r="J36" s="1"/>
    </row>
    <row r="37" spans="3:10" x14ac:dyDescent="0.2">
      <c r="C37" s="4"/>
      <c r="D37" s="4"/>
      <c r="E37" s="4"/>
      <c r="F37" s="4"/>
      <c r="G37" s="4"/>
      <c r="H37" s="4"/>
    </row>
    <row r="38" spans="3:10" x14ac:dyDescent="0.2">
      <c r="C38" s="4"/>
      <c r="D38" s="4"/>
      <c r="E38" s="4"/>
      <c r="F38" s="4"/>
      <c r="G38" s="4"/>
      <c r="H38" s="4"/>
    </row>
  </sheetData>
  <mergeCells count="8">
    <mergeCell ref="E12:F12"/>
    <mergeCell ref="E13:F13"/>
    <mergeCell ref="F16:G16"/>
    <mergeCell ref="A3:H3"/>
    <mergeCell ref="A11:H11"/>
    <mergeCell ref="A5:H5"/>
    <mergeCell ref="E6:F6"/>
    <mergeCell ref="E7:F7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6" tint="-0.249977111117893"/>
    <pageSetUpPr autoPageBreaks="0"/>
  </sheetPr>
  <dimension ref="A3:G14"/>
  <sheetViews>
    <sheetView workbookViewId="0"/>
  </sheetViews>
  <sheetFormatPr defaultColWidth="8.88671875" defaultRowHeight="14.25" x14ac:dyDescent="0.2"/>
  <cols>
    <col min="1" max="1" width="53.5546875" style="47" customWidth="1"/>
    <col min="2" max="7" width="16.88671875" style="47" customWidth="1"/>
    <col min="8" max="16384" width="8.88671875" style="47"/>
  </cols>
  <sheetData>
    <row r="3" spans="1:7" ht="24.95" customHeight="1" x14ac:dyDescent="0.2">
      <c r="A3" s="163" t="s">
        <v>279</v>
      </c>
      <c r="B3" s="163"/>
      <c r="C3" s="163"/>
      <c r="D3" s="163"/>
      <c r="E3" s="163"/>
      <c r="F3" s="163"/>
      <c r="G3" s="163"/>
    </row>
    <row r="4" spans="1:7" ht="20.100000000000001" customHeight="1" x14ac:dyDescent="0.2">
      <c r="A4" s="143"/>
      <c r="B4" s="56" t="s">
        <v>207</v>
      </c>
      <c r="C4" s="56" t="s">
        <v>208</v>
      </c>
      <c r="D4" s="56" t="s">
        <v>209</v>
      </c>
      <c r="E4" s="56" t="s">
        <v>210</v>
      </c>
      <c r="F4" s="56" t="s">
        <v>277</v>
      </c>
      <c r="G4" s="56" t="s">
        <v>278</v>
      </c>
    </row>
    <row r="5" spans="1:7" ht="15" customHeight="1" x14ac:dyDescent="0.2">
      <c r="A5" s="37" t="s">
        <v>211</v>
      </c>
      <c r="B5" s="48">
        <v>73</v>
      </c>
      <c r="C5" s="48">
        <v>123</v>
      </c>
      <c r="D5" s="48">
        <v>176</v>
      </c>
      <c r="E5" s="48">
        <v>237</v>
      </c>
      <c r="F5" s="48">
        <v>392</v>
      </c>
      <c r="G5" s="48">
        <v>519</v>
      </c>
    </row>
    <row r="6" spans="1:7" ht="15" customHeight="1" x14ac:dyDescent="0.2">
      <c r="A6" s="39" t="s">
        <v>212</v>
      </c>
      <c r="B6" s="49">
        <v>1162</v>
      </c>
      <c r="C6" s="49">
        <v>1072</v>
      </c>
      <c r="D6" s="49">
        <v>1166</v>
      </c>
      <c r="E6" s="49">
        <v>1148</v>
      </c>
      <c r="F6" s="49">
        <v>1022</v>
      </c>
      <c r="G6" s="49">
        <v>900</v>
      </c>
    </row>
    <row r="7" spans="1:7" ht="15" customHeight="1" x14ac:dyDescent="0.2"/>
    <row r="8" spans="1:7" ht="15" customHeight="1" x14ac:dyDescent="0.2">
      <c r="C8" s="50"/>
      <c r="D8" s="50"/>
      <c r="E8" s="50"/>
      <c r="F8" s="50"/>
    </row>
    <row r="9" spans="1:7" x14ac:dyDescent="0.2">
      <c r="A9" s="47" t="s">
        <v>301</v>
      </c>
      <c r="B9" s="50"/>
      <c r="C9" s="50"/>
      <c r="D9" s="50"/>
      <c r="E9" s="50"/>
      <c r="F9" s="50"/>
    </row>
    <row r="10" spans="1:7" x14ac:dyDescent="0.2">
      <c r="B10" s="50"/>
      <c r="C10" s="50"/>
      <c r="D10" s="50"/>
      <c r="E10" s="50"/>
      <c r="F10" s="50"/>
    </row>
    <row r="11" spans="1:7" x14ac:dyDescent="0.2">
      <c r="E11" s="50"/>
    </row>
    <row r="12" spans="1:7" x14ac:dyDescent="0.2">
      <c r="E12" s="50"/>
    </row>
    <row r="13" spans="1:7" x14ac:dyDescent="0.2">
      <c r="E13" s="50"/>
    </row>
    <row r="14" spans="1:7" x14ac:dyDescent="0.2">
      <c r="E14" s="50"/>
    </row>
  </sheetData>
  <mergeCells count="1">
    <mergeCell ref="A3:G3"/>
  </mergeCells>
  <pageMargins left="0.7" right="0.7" top="0.75" bottom="0.75" header="0.3" footer="0.3"/>
  <pageSetup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6" tint="-0.249977111117893"/>
    <pageSetUpPr autoPageBreaks="0"/>
  </sheetPr>
  <dimension ref="A3:L22"/>
  <sheetViews>
    <sheetView workbookViewId="0"/>
  </sheetViews>
  <sheetFormatPr defaultColWidth="8.88671875" defaultRowHeight="14.25" x14ac:dyDescent="0.2"/>
  <cols>
    <col min="1" max="1" width="20" style="47" customWidth="1"/>
    <col min="2" max="2" width="34.33203125" style="47" customWidth="1"/>
    <col min="3" max="4" width="20.109375" style="47" customWidth="1"/>
    <col min="5" max="10" width="12.44140625" style="47" customWidth="1"/>
    <col min="11" max="11" width="8.88671875" style="47"/>
    <col min="12" max="12" width="11.77734375" style="47" customWidth="1"/>
    <col min="13" max="16384" width="8.88671875" style="47"/>
  </cols>
  <sheetData>
    <row r="3" spans="1:12" ht="24.95" customHeight="1" x14ac:dyDescent="0.2">
      <c r="A3" s="211" t="s">
        <v>280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ht="30.75" customHeight="1" x14ac:dyDescent="0.2">
      <c r="A4" s="213"/>
      <c r="B4" s="213"/>
      <c r="C4" s="210" t="s">
        <v>169</v>
      </c>
      <c r="D4" s="210"/>
      <c r="E4" s="210" t="s">
        <v>168</v>
      </c>
      <c r="F4" s="210"/>
      <c r="G4" s="210"/>
      <c r="H4" s="210"/>
      <c r="I4" s="210"/>
      <c r="J4" s="210"/>
      <c r="K4" s="210"/>
      <c r="L4" s="210"/>
    </row>
    <row r="5" spans="1:12" ht="20.100000000000001" customHeight="1" x14ac:dyDescent="0.2">
      <c r="A5" s="87"/>
      <c r="B5" s="87"/>
      <c r="C5" s="210">
        <v>2020</v>
      </c>
      <c r="D5" s="210"/>
      <c r="E5" s="210">
        <v>2021</v>
      </c>
      <c r="F5" s="210"/>
      <c r="G5" s="210">
        <v>2022</v>
      </c>
      <c r="H5" s="210"/>
      <c r="I5" s="210">
        <v>2023</v>
      </c>
      <c r="J5" s="210"/>
      <c r="K5" s="210">
        <v>2024</v>
      </c>
      <c r="L5" s="210"/>
    </row>
    <row r="6" spans="1:12" ht="20.100000000000001" customHeight="1" x14ac:dyDescent="0.2">
      <c r="A6" s="56" t="s">
        <v>129</v>
      </c>
      <c r="B6" s="56" t="s">
        <v>171</v>
      </c>
      <c r="C6" s="56" t="s">
        <v>13</v>
      </c>
      <c r="D6" s="56" t="s">
        <v>170</v>
      </c>
      <c r="E6" s="56" t="s">
        <v>13</v>
      </c>
      <c r="F6" s="56" t="s">
        <v>170</v>
      </c>
      <c r="G6" s="56" t="s">
        <v>13</v>
      </c>
      <c r="H6" s="56" t="s">
        <v>170</v>
      </c>
      <c r="I6" s="56" t="s">
        <v>13</v>
      </c>
      <c r="J6" s="56" t="s">
        <v>170</v>
      </c>
      <c r="K6" s="56" t="s">
        <v>13</v>
      </c>
      <c r="L6" s="56" t="s">
        <v>170</v>
      </c>
    </row>
    <row r="7" spans="1:12" ht="15" customHeight="1" x14ac:dyDescent="0.2">
      <c r="A7" s="212" t="s">
        <v>4</v>
      </c>
      <c r="B7" s="86" t="s">
        <v>205</v>
      </c>
      <c r="C7" s="48">
        <v>268</v>
      </c>
      <c r="D7" s="48">
        <v>7798035.2099999981</v>
      </c>
      <c r="E7" s="48">
        <v>52</v>
      </c>
      <c r="F7" s="48">
        <v>797162.06</v>
      </c>
      <c r="G7" s="48">
        <v>134</v>
      </c>
      <c r="H7" s="48">
        <v>2834607.07</v>
      </c>
      <c r="I7" s="48">
        <v>131</v>
      </c>
      <c r="J7" s="48">
        <v>2716711.9099999988</v>
      </c>
      <c r="K7" s="48">
        <v>181</v>
      </c>
      <c r="L7" s="48">
        <v>4863149.629999999</v>
      </c>
    </row>
    <row r="8" spans="1:12" ht="15" customHeight="1" x14ac:dyDescent="0.2">
      <c r="A8" s="212"/>
      <c r="B8" s="53" t="s">
        <v>204</v>
      </c>
      <c r="C8" s="49">
        <v>153</v>
      </c>
      <c r="D8" s="49">
        <v>5088458.8500000034</v>
      </c>
      <c r="E8" s="49">
        <v>46</v>
      </c>
      <c r="F8" s="49">
        <v>1022142.7200000001</v>
      </c>
      <c r="G8" s="49">
        <v>120</v>
      </c>
      <c r="H8" s="49">
        <v>3244665.3099999991</v>
      </c>
      <c r="I8" s="49">
        <v>208</v>
      </c>
      <c r="J8" s="49">
        <v>5740594.4099980025</v>
      </c>
      <c r="K8" s="49">
        <v>197</v>
      </c>
      <c r="L8" s="49">
        <v>5993637.8999990029</v>
      </c>
    </row>
    <row r="9" spans="1:12" ht="15" customHeight="1" x14ac:dyDescent="0.2">
      <c r="A9" s="212"/>
      <c r="B9" s="86" t="s">
        <v>206</v>
      </c>
      <c r="C9" s="48">
        <v>153</v>
      </c>
      <c r="D9" s="48">
        <v>6658063.1300000008</v>
      </c>
      <c r="E9" s="48">
        <v>12</v>
      </c>
      <c r="F9" s="48">
        <v>284461.06</v>
      </c>
      <c r="G9" s="48">
        <v>51</v>
      </c>
      <c r="H9" s="48">
        <v>1570270.9499999997</v>
      </c>
      <c r="I9" s="48">
        <v>75</v>
      </c>
      <c r="J9" s="48">
        <v>2385561.21</v>
      </c>
      <c r="K9" s="48">
        <v>101</v>
      </c>
      <c r="L9" s="48">
        <v>3667294.4099999997</v>
      </c>
    </row>
    <row r="10" spans="1:12" ht="15" customHeight="1" x14ac:dyDescent="0.2">
      <c r="A10" s="212" t="s">
        <v>5</v>
      </c>
      <c r="B10" s="53" t="s">
        <v>205</v>
      </c>
      <c r="C10" s="49">
        <v>314</v>
      </c>
      <c r="D10" s="49">
        <v>5074667.8900000015</v>
      </c>
      <c r="E10" s="49">
        <v>94</v>
      </c>
      <c r="F10" s="49">
        <v>1017400.3300000001</v>
      </c>
      <c r="G10" s="49">
        <v>166</v>
      </c>
      <c r="H10" s="49">
        <v>1558953.66</v>
      </c>
      <c r="I10" s="49">
        <v>207</v>
      </c>
      <c r="J10" s="49">
        <v>2617301.0299999998</v>
      </c>
      <c r="K10" s="49">
        <v>206</v>
      </c>
      <c r="L10" s="49">
        <v>2482973.36</v>
      </c>
    </row>
    <row r="11" spans="1:12" ht="15" customHeight="1" x14ac:dyDescent="0.2">
      <c r="A11" s="212"/>
      <c r="B11" s="156" t="s">
        <v>204</v>
      </c>
      <c r="C11" s="48">
        <v>265</v>
      </c>
      <c r="D11" s="48">
        <v>8825091.8600000013</v>
      </c>
      <c r="E11" s="48">
        <v>94</v>
      </c>
      <c r="F11" s="48">
        <v>1823170.46</v>
      </c>
      <c r="G11" s="48">
        <v>230</v>
      </c>
      <c r="H11" s="48">
        <v>5134217.9799999986</v>
      </c>
      <c r="I11" s="48">
        <v>319</v>
      </c>
      <c r="J11" s="48">
        <v>8196221.7400000021</v>
      </c>
      <c r="K11" s="48">
        <v>274</v>
      </c>
      <c r="L11" s="48">
        <v>7595769.5900000017</v>
      </c>
    </row>
    <row r="12" spans="1:12" ht="15" customHeight="1" x14ac:dyDescent="0.2">
      <c r="A12" s="212"/>
      <c r="B12" s="53" t="s">
        <v>206</v>
      </c>
      <c r="C12" s="49">
        <v>244</v>
      </c>
      <c r="D12" s="49">
        <v>7666790.4199999999</v>
      </c>
      <c r="E12" s="49">
        <v>24</v>
      </c>
      <c r="F12" s="49">
        <v>437600.12</v>
      </c>
      <c r="G12" s="49">
        <v>81</v>
      </c>
      <c r="H12" s="49">
        <v>1441780.58</v>
      </c>
      <c r="I12" s="49">
        <v>91</v>
      </c>
      <c r="J12" s="49">
        <v>1789098.5200000003</v>
      </c>
      <c r="K12" s="49">
        <v>131</v>
      </c>
      <c r="L12" s="49">
        <v>3508609.35</v>
      </c>
    </row>
    <row r="13" spans="1:12" ht="15" customHeight="1" x14ac:dyDescent="0.2">
      <c r="C13" s="52"/>
      <c r="D13" s="51"/>
      <c r="F13" s="51"/>
    </row>
    <row r="14" spans="1:12" ht="15" customHeight="1" x14ac:dyDescent="0.2">
      <c r="C14" s="71"/>
      <c r="D14" s="71"/>
      <c r="E14" s="71"/>
      <c r="F14" s="71"/>
      <c r="G14" s="71"/>
      <c r="H14" s="71"/>
      <c r="I14" s="71"/>
      <c r="J14" s="71"/>
      <c r="L14" s="71"/>
    </row>
    <row r="15" spans="1:12" ht="15" customHeight="1" x14ac:dyDescent="0.2">
      <c r="A15" s="47" t="s">
        <v>301</v>
      </c>
      <c r="C15" s="71"/>
      <c r="D15" s="71"/>
      <c r="E15" s="108"/>
      <c r="F15" s="71"/>
      <c r="G15" s="108"/>
      <c r="H15" s="71"/>
      <c r="I15" s="108"/>
      <c r="J15" s="71"/>
      <c r="K15" s="108"/>
      <c r="L15" s="71"/>
    </row>
    <row r="16" spans="1:12" ht="15" customHeight="1" x14ac:dyDescent="0.2">
      <c r="C16" s="71"/>
      <c r="D16" s="71"/>
      <c r="E16" s="108"/>
      <c r="F16" s="71"/>
      <c r="G16" s="108"/>
      <c r="H16" s="71"/>
      <c r="I16" s="108"/>
      <c r="J16" s="71"/>
      <c r="K16" s="108"/>
      <c r="L16" s="71"/>
    </row>
    <row r="17" spans="3:12" ht="15" customHeight="1" x14ac:dyDescent="0.2">
      <c r="C17" s="71"/>
      <c r="D17" s="71"/>
      <c r="E17" s="108"/>
      <c r="F17" s="71"/>
      <c r="G17" s="108"/>
      <c r="H17" s="71"/>
      <c r="I17" s="108"/>
      <c r="J17" s="71"/>
      <c r="K17" s="108"/>
      <c r="L17" s="71"/>
    </row>
    <row r="18" spans="3:12" x14ac:dyDescent="0.2">
      <c r="C18" s="71"/>
      <c r="D18" s="71"/>
      <c r="E18" s="108"/>
      <c r="F18" s="71"/>
      <c r="G18" s="108"/>
      <c r="H18" s="71"/>
      <c r="I18" s="108"/>
      <c r="J18" s="71"/>
      <c r="K18" s="108"/>
      <c r="L18" s="71"/>
    </row>
    <row r="19" spans="3:12" x14ac:dyDescent="0.2">
      <c r="C19" s="71"/>
      <c r="D19" s="71"/>
      <c r="E19" s="108"/>
      <c r="F19" s="71"/>
      <c r="H19" s="71"/>
      <c r="J19" s="71"/>
      <c r="K19" s="108"/>
      <c r="L19" s="71"/>
    </row>
    <row r="20" spans="3:12" x14ac:dyDescent="0.2">
      <c r="D20" s="71"/>
      <c r="E20" s="85"/>
    </row>
    <row r="21" spans="3:12" x14ac:dyDescent="0.2">
      <c r="D21" s="71"/>
      <c r="E21" s="85"/>
    </row>
    <row r="22" spans="3:12" x14ac:dyDescent="0.2">
      <c r="D22" s="71"/>
    </row>
  </sheetData>
  <mergeCells count="11">
    <mergeCell ref="K5:L5"/>
    <mergeCell ref="E4:L4"/>
    <mergeCell ref="A3:L3"/>
    <mergeCell ref="A7:A9"/>
    <mergeCell ref="A10:A12"/>
    <mergeCell ref="A4:B4"/>
    <mergeCell ref="E5:F5"/>
    <mergeCell ref="G5:H5"/>
    <mergeCell ref="I5:J5"/>
    <mergeCell ref="C5:D5"/>
    <mergeCell ref="C4:D4"/>
  </mergeCells>
  <pageMargins left="0.7" right="0.7" top="0.75" bottom="0.75" header="0.3" footer="0.3"/>
  <pageSetup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autoPageBreaks="0"/>
  </sheetPr>
  <dimension ref="A3:V29"/>
  <sheetViews>
    <sheetView zoomScaleNormal="100" workbookViewId="0"/>
  </sheetViews>
  <sheetFormatPr defaultRowHeight="14.25" x14ac:dyDescent="0.2"/>
  <cols>
    <col min="1" max="1" width="15.88671875" customWidth="1"/>
    <col min="2" max="7" width="20.77734375" customWidth="1"/>
    <col min="9" max="9" width="10.33203125" bestFit="1" customWidth="1"/>
    <col min="13" max="13" width="16.21875" customWidth="1"/>
    <col min="14" max="14" width="11.21875" customWidth="1"/>
    <col min="15" max="15" width="11.33203125" customWidth="1"/>
  </cols>
  <sheetData>
    <row r="3" spans="1:22" ht="24.95" customHeight="1" x14ac:dyDescent="0.2">
      <c r="B3" s="163" t="s">
        <v>248</v>
      </c>
      <c r="C3" s="163"/>
      <c r="D3" s="163"/>
      <c r="E3" s="163"/>
      <c r="F3" s="163"/>
      <c r="G3" s="163"/>
      <c r="J3" s="10"/>
      <c r="K3" s="10"/>
      <c r="L3" s="10"/>
      <c r="M3" s="13"/>
      <c r="N3" s="13"/>
    </row>
    <row r="4" spans="1:22" ht="20.100000000000001" customHeight="1" x14ac:dyDescent="0.2">
      <c r="A4" s="230"/>
      <c r="B4" s="224" t="s">
        <v>14</v>
      </c>
      <c r="C4" s="224"/>
      <c r="D4" s="224"/>
      <c r="E4" s="224"/>
      <c r="F4" s="224"/>
      <c r="G4" s="224"/>
      <c r="J4" s="10"/>
      <c r="K4" s="10"/>
      <c r="L4" s="10"/>
      <c r="M4" s="13"/>
      <c r="N4" s="13"/>
    </row>
    <row r="5" spans="1:22" ht="20.100000000000001" customHeight="1" x14ac:dyDescent="0.2">
      <c r="A5" s="36" t="s">
        <v>2</v>
      </c>
      <c r="B5" s="36" t="s">
        <v>45</v>
      </c>
      <c r="C5" s="36" t="s">
        <v>41</v>
      </c>
      <c r="D5" s="36" t="s">
        <v>42</v>
      </c>
      <c r="E5" s="36" t="s">
        <v>43</v>
      </c>
      <c r="F5" s="36" t="s">
        <v>46</v>
      </c>
      <c r="G5" s="36" t="s">
        <v>47</v>
      </c>
      <c r="J5" s="10"/>
      <c r="K5" s="10"/>
      <c r="L5" s="10"/>
      <c r="M5" s="13"/>
      <c r="N5" s="13"/>
    </row>
    <row r="6" spans="1:22" ht="15" customHeight="1" x14ac:dyDescent="0.2">
      <c r="A6" s="41">
        <v>2010</v>
      </c>
      <c r="B6" s="54">
        <v>207119.61799899995</v>
      </c>
      <c r="C6" s="54">
        <v>38923.369982999997</v>
      </c>
      <c r="D6" s="54">
        <v>12057.904555000001</v>
      </c>
      <c r="E6" s="54">
        <v>5707.0370459999967</v>
      </c>
      <c r="F6" s="54">
        <v>1402.6965539999999</v>
      </c>
      <c r="G6" s="54">
        <v>781.52217100000007</v>
      </c>
      <c r="I6" s="12"/>
      <c r="J6" s="10"/>
      <c r="K6" s="10"/>
      <c r="L6" s="10"/>
      <c r="M6" s="13"/>
      <c r="N6" s="13"/>
      <c r="Q6" s="9"/>
      <c r="R6" s="9"/>
      <c r="S6" s="9"/>
      <c r="T6" s="9"/>
      <c r="U6" s="14"/>
      <c r="V6" s="14"/>
    </row>
    <row r="7" spans="1:22" ht="15" customHeight="1" x14ac:dyDescent="0.2">
      <c r="A7" s="43">
        <v>2011</v>
      </c>
      <c r="B7" s="55">
        <v>211777.39233599996</v>
      </c>
      <c r="C7" s="55">
        <v>32765.226233999998</v>
      </c>
      <c r="D7" s="55">
        <v>11046.374240000001</v>
      </c>
      <c r="E7" s="55">
        <v>5136.5074840000007</v>
      </c>
      <c r="F7" s="55">
        <v>1221.686968</v>
      </c>
      <c r="G7" s="55">
        <v>729.36780199999998</v>
      </c>
      <c r="I7" s="12"/>
      <c r="J7" s="10"/>
      <c r="K7" s="10"/>
      <c r="L7" s="10"/>
      <c r="M7" s="13"/>
      <c r="N7" s="13"/>
      <c r="Q7" s="9"/>
      <c r="R7" s="9"/>
      <c r="S7" s="9"/>
      <c r="T7" s="9"/>
      <c r="U7" s="14"/>
      <c r="V7" s="14"/>
    </row>
    <row r="8" spans="1:22" ht="15" customHeight="1" x14ac:dyDescent="0.2">
      <c r="A8" s="41">
        <v>2012</v>
      </c>
      <c r="B8" s="54">
        <v>212599.40824499997</v>
      </c>
      <c r="C8" s="54">
        <v>30662.299582000003</v>
      </c>
      <c r="D8" s="54">
        <v>10323.980352999999</v>
      </c>
      <c r="E8" s="54">
        <v>4818.2033510000001</v>
      </c>
      <c r="F8" s="54">
        <v>1126.4243849999998</v>
      </c>
      <c r="G8" s="54">
        <v>707.9342200000001</v>
      </c>
      <c r="I8" s="12"/>
      <c r="J8" s="10"/>
      <c r="K8" s="10"/>
      <c r="L8" s="10"/>
      <c r="M8" s="13"/>
      <c r="N8" s="13"/>
      <c r="Q8" s="9"/>
      <c r="R8" s="9"/>
      <c r="S8" s="9"/>
      <c r="T8" s="9"/>
      <c r="U8" s="14"/>
      <c r="V8" s="14"/>
    </row>
    <row r="9" spans="1:22" ht="15" customHeight="1" x14ac:dyDescent="0.2">
      <c r="A9" s="43">
        <v>2013</v>
      </c>
      <c r="B9" s="55">
        <v>211946.10655999999</v>
      </c>
      <c r="C9" s="55">
        <v>28224.374043000007</v>
      </c>
      <c r="D9" s="55">
        <v>9471.8588110000019</v>
      </c>
      <c r="E9" s="55">
        <v>4583.1372350000001</v>
      </c>
      <c r="F9" s="55">
        <v>1125.2077610000001</v>
      </c>
      <c r="G9" s="55">
        <v>726.75098299999991</v>
      </c>
      <c r="I9" s="12"/>
      <c r="J9" s="10"/>
      <c r="K9" s="10"/>
      <c r="L9" s="10"/>
      <c r="M9" s="13"/>
      <c r="N9" s="13"/>
      <c r="Q9" s="9"/>
      <c r="R9" s="9"/>
      <c r="S9" s="9"/>
      <c r="T9" s="9"/>
      <c r="U9" s="14"/>
      <c r="V9" s="14"/>
    </row>
    <row r="10" spans="1:22" ht="15" customHeight="1" x14ac:dyDescent="0.2">
      <c r="A10" s="41">
        <v>2014</v>
      </c>
      <c r="B10" s="54">
        <v>212314.56735100003</v>
      </c>
      <c r="C10" s="54">
        <v>26437.360966000011</v>
      </c>
      <c r="D10" s="54">
        <v>9153.3466889999945</v>
      </c>
      <c r="E10" s="54">
        <v>4579.3867060000002</v>
      </c>
      <c r="F10" s="54">
        <v>1136.8313330000001</v>
      </c>
      <c r="G10" s="54">
        <v>737.06256600000029</v>
      </c>
      <c r="I10" s="12"/>
      <c r="J10" s="10"/>
      <c r="K10" s="10"/>
      <c r="L10" s="10"/>
      <c r="M10" s="13"/>
      <c r="N10" s="13"/>
      <c r="Q10" s="9"/>
      <c r="R10" s="9"/>
      <c r="S10" s="9"/>
      <c r="T10" s="9"/>
      <c r="U10" s="14"/>
      <c r="V10" s="14"/>
    </row>
    <row r="11" spans="1:22" x14ac:dyDescent="0.2">
      <c r="A11" s="43">
        <v>2015</v>
      </c>
      <c r="B11" s="55">
        <v>222517.85079300008</v>
      </c>
      <c r="C11" s="55">
        <v>26967.146888999989</v>
      </c>
      <c r="D11" s="55">
        <v>9460.8337519999986</v>
      </c>
      <c r="E11" s="55">
        <v>4834.8754889999991</v>
      </c>
      <c r="F11" s="55">
        <v>1200.8335430000004</v>
      </c>
      <c r="G11" s="55">
        <v>793.33275200000003</v>
      </c>
      <c r="I11" s="12"/>
      <c r="J11" s="10"/>
      <c r="K11" s="10"/>
      <c r="L11" s="10"/>
      <c r="M11" s="13"/>
      <c r="N11" s="13"/>
      <c r="Q11" s="9"/>
      <c r="R11" s="9"/>
      <c r="S11" s="9"/>
      <c r="T11" s="9"/>
      <c r="U11" s="14"/>
      <c r="V11" s="14"/>
    </row>
    <row r="12" spans="1:22" x14ac:dyDescent="0.2">
      <c r="A12" s="41">
        <v>2016</v>
      </c>
      <c r="B12" s="54">
        <v>215118.02006600011</v>
      </c>
      <c r="C12" s="54">
        <v>27307.699421000008</v>
      </c>
      <c r="D12" s="54">
        <v>9359.8425010000065</v>
      </c>
      <c r="E12" s="54">
        <v>5111.0865329999988</v>
      </c>
      <c r="F12" s="54">
        <v>1331.4096899999995</v>
      </c>
      <c r="G12" s="54">
        <v>926.84751200000028</v>
      </c>
      <c r="I12" s="12"/>
      <c r="J12" s="10"/>
      <c r="K12" s="10"/>
      <c r="L12" s="10"/>
      <c r="M12" s="13"/>
      <c r="N12" s="13"/>
      <c r="Q12" s="9"/>
      <c r="R12" s="9"/>
      <c r="S12" s="9"/>
      <c r="T12" s="9"/>
      <c r="U12" s="14"/>
      <c r="V12" s="14"/>
    </row>
    <row r="13" spans="1:22" x14ac:dyDescent="0.2">
      <c r="A13" s="43">
        <v>2017</v>
      </c>
      <c r="B13" s="55">
        <v>207060.976089</v>
      </c>
      <c r="C13" s="55">
        <v>28341.421403999982</v>
      </c>
      <c r="D13" s="55">
        <v>9746.3657700000003</v>
      </c>
      <c r="E13" s="55">
        <v>5403.1067859999994</v>
      </c>
      <c r="F13" s="55">
        <v>1483.0106869999995</v>
      </c>
      <c r="G13" s="55">
        <v>1019.3030889999999</v>
      </c>
      <c r="I13" s="12"/>
      <c r="J13" s="10"/>
      <c r="K13" s="10"/>
      <c r="L13" s="10"/>
      <c r="M13" s="13"/>
      <c r="N13" s="13"/>
      <c r="Q13" s="9"/>
      <c r="R13" s="9"/>
      <c r="S13" s="9"/>
      <c r="T13" s="9"/>
      <c r="U13" s="14"/>
      <c r="V13" s="14"/>
    </row>
    <row r="14" spans="1:22" x14ac:dyDescent="0.2">
      <c r="A14" s="41">
        <v>2018</v>
      </c>
      <c r="B14" s="54">
        <v>201877.09639199995</v>
      </c>
      <c r="C14" s="54">
        <v>29576.92529900001</v>
      </c>
      <c r="D14" s="54">
        <v>10104.151330000002</v>
      </c>
      <c r="E14" s="54">
        <v>5861.2332539999989</v>
      </c>
      <c r="F14" s="54">
        <v>1648.5332819999994</v>
      </c>
      <c r="G14" s="54">
        <v>1115.3118919999997</v>
      </c>
      <c r="I14" s="12"/>
      <c r="J14" s="10"/>
      <c r="K14" s="10"/>
      <c r="L14" s="10"/>
      <c r="M14" s="13"/>
      <c r="N14" s="13"/>
      <c r="Q14" s="9"/>
      <c r="R14" s="9"/>
      <c r="S14" s="9"/>
      <c r="T14" s="9"/>
      <c r="U14" s="14"/>
      <c r="V14" s="14"/>
    </row>
    <row r="15" spans="1:22" x14ac:dyDescent="0.2">
      <c r="A15" s="43">
        <v>2019</v>
      </c>
      <c r="B15" s="55">
        <v>198082.16387699993</v>
      </c>
      <c r="C15" s="55">
        <v>30092.13683000001</v>
      </c>
      <c r="D15" s="55">
        <v>10292.090026000002</v>
      </c>
      <c r="E15" s="55">
        <v>6088.654488000001</v>
      </c>
      <c r="F15" s="55">
        <v>1799.6966349999996</v>
      </c>
      <c r="G15" s="55">
        <v>1174.7711360000003</v>
      </c>
      <c r="I15" s="12"/>
      <c r="Q15" s="9"/>
      <c r="R15" s="9"/>
      <c r="S15" s="9"/>
      <c r="T15" s="9"/>
      <c r="U15" s="14"/>
      <c r="V15" s="14"/>
    </row>
    <row r="16" spans="1:22" x14ac:dyDescent="0.2">
      <c r="A16" s="41">
        <v>2020</v>
      </c>
      <c r="B16" s="54">
        <v>202713.86793500016</v>
      </c>
      <c r="C16" s="54">
        <v>31993.809226000001</v>
      </c>
      <c r="D16" s="54">
        <v>10887.817745999997</v>
      </c>
      <c r="E16" s="54">
        <v>6609.5998269999955</v>
      </c>
      <c r="F16" s="54">
        <v>1977.6303550000007</v>
      </c>
      <c r="G16" s="54">
        <v>1306.915994</v>
      </c>
      <c r="I16" s="12"/>
      <c r="Q16" s="9"/>
      <c r="R16" s="9"/>
      <c r="S16" s="9"/>
      <c r="T16" s="9"/>
      <c r="U16" s="14"/>
      <c r="V16" s="14"/>
    </row>
    <row r="17" spans="1:22" x14ac:dyDescent="0.2">
      <c r="A17" s="43">
        <v>2021</v>
      </c>
      <c r="B17" s="55">
        <v>206035.34986800011</v>
      </c>
      <c r="C17" s="55">
        <v>33839.733856999977</v>
      </c>
      <c r="D17" s="55">
        <v>11669.576489000001</v>
      </c>
      <c r="E17" s="55">
        <v>7235.5781859999988</v>
      </c>
      <c r="F17" s="55">
        <v>2192.6676420000003</v>
      </c>
      <c r="G17" s="55">
        <v>1448.4504960000002</v>
      </c>
      <c r="I17" s="12"/>
      <c r="Q17" s="9"/>
      <c r="R17" s="9"/>
      <c r="S17" s="9"/>
      <c r="T17" s="9"/>
      <c r="U17" s="14"/>
      <c r="V17" s="14"/>
    </row>
    <row r="18" spans="1:22" x14ac:dyDescent="0.2">
      <c r="A18" s="41">
        <v>2022</v>
      </c>
      <c r="B18" s="54">
        <v>211523.04103599995</v>
      </c>
      <c r="C18" s="54">
        <v>36105.025309000011</v>
      </c>
      <c r="D18" s="54">
        <v>12724.510176000005</v>
      </c>
      <c r="E18" s="54">
        <v>8052.109367999994</v>
      </c>
      <c r="F18" s="54">
        <v>2610.2480839999998</v>
      </c>
      <c r="G18" s="54">
        <v>1834.870985</v>
      </c>
      <c r="I18" s="12"/>
    </row>
    <row r="19" spans="1:22" x14ac:dyDescent="0.2">
      <c r="A19" s="43">
        <v>2023</v>
      </c>
      <c r="B19" s="55">
        <v>218563.37077499993</v>
      </c>
      <c r="C19" s="55">
        <v>39652.063001000002</v>
      </c>
      <c r="D19" s="55">
        <v>13996.763510000002</v>
      </c>
      <c r="E19" s="55">
        <v>8970.3499249999986</v>
      </c>
      <c r="F19" s="55">
        <v>2874.1784550000002</v>
      </c>
      <c r="G19" s="55">
        <v>2135.4406330000006</v>
      </c>
      <c r="I19" s="12"/>
    </row>
    <row r="20" spans="1:22" x14ac:dyDescent="0.2">
      <c r="A20" s="41">
        <v>2024</v>
      </c>
      <c r="B20" s="54">
        <v>220154.41176599995</v>
      </c>
      <c r="C20" s="54">
        <v>41136.202105000011</v>
      </c>
      <c r="D20" s="54">
        <v>14423.468563999993</v>
      </c>
      <c r="E20" s="54">
        <v>9272.5359390000012</v>
      </c>
      <c r="F20" s="54">
        <v>2963.3597849999996</v>
      </c>
      <c r="G20" s="54">
        <v>2205.407976</v>
      </c>
    </row>
    <row r="22" spans="1:22" x14ac:dyDescent="0.2">
      <c r="B22" s="10"/>
      <c r="C22" s="10"/>
      <c r="D22" s="10"/>
      <c r="E22" s="10"/>
      <c r="F22" s="13"/>
      <c r="G22" s="13"/>
    </row>
    <row r="23" spans="1:22" x14ac:dyDescent="0.2">
      <c r="A23" t="s">
        <v>298</v>
      </c>
      <c r="B23" s="10"/>
      <c r="C23" s="10"/>
      <c r="D23" s="10"/>
      <c r="E23" s="10"/>
      <c r="F23" s="13"/>
      <c r="G23" s="13"/>
    </row>
    <row r="24" spans="1:22" x14ac:dyDescent="0.2">
      <c r="B24" s="10"/>
      <c r="C24" s="10"/>
      <c r="D24" s="10"/>
      <c r="E24" s="10"/>
      <c r="F24" s="13"/>
      <c r="G24" s="13"/>
    </row>
    <row r="25" spans="1:22" x14ac:dyDescent="0.2">
      <c r="B25" s="10"/>
      <c r="C25" s="10"/>
      <c r="D25" s="10"/>
      <c r="E25" s="10"/>
      <c r="F25" s="13"/>
      <c r="G25" s="13"/>
    </row>
    <row r="26" spans="1:22" x14ac:dyDescent="0.2">
      <c r="B26" s="10"/>
      <c r="C26" s="10"/>
      <c r="D26" s="10"/>
      <c r="E26" s="10"/>
      <c r="F26" s="10"/>
      <c r="G26" s="10"/>
    </row>
    <row r="27" spans="1:22" x14ac:dyDescent="0.2">
      <c r="B27" s="10"/>
      <c r="C27" s="10"/>
      <c r="D27" s="10"/>
      <c r="E27" s="10"/>
      <c r="F27" s="10"/>
      <c r="G27" s="10"/>
    </row>
    <row r="28" spans="1:22" x14ac:dyDescent="0.2">
      <c r="B28" s="10"/>
      <c r="C28" s="10"/>
      <c r="D28" s="10"/>
      <c r="E28" s="10"/>
      <c r="F28" s="10"/>
      <c r="G28" s="10"/>
    </row>
    <row r="29" spans="1:22" x14ac:dyDescent="0.2">
      <c r="B29" s="10"/>
      <c r="C29" s="10"/>
      <c r="D29" s="10"/>
      <c r="E29" s="10"/>
      <c r="F29" s="10"/>
      <c r="G29" s="10"/>
    </row>
  </sheetData>
  <mergeCells count="2">
    <mergeCell ref="B4:G4"/>
    <mergeCell ref="B3:G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3" tint="0.59999389629810485"/>
    <pageSetUpPr autoPageBreaks="0"/>
  </sheetPr>
  <dimension ref="A3:W40"/>
  <sheetViews>
    <sheetView zoomScale="80" zoomScaleNormal="80" workbookViewId="0"/>
  </sheetViews>
  <sheetFormatPr defaultRowHeight="14.25" x14ac:dyDescent="0.2"/>
  <cols>
    <col min="1" max="6" width="11.88671875" customWidth="1"/>
    <col min="7" max="7" width="12.33203125" customWidth="1"/>
    <col min="8" max="22" width="11.88671875" customWidth="1"/>
    <col min="23" max="23" width="11.21875" bestFit="1" customWidth="1"/>
  </cols>
  <sheetData>
    <row r="3" spans="1:22" ht="24.95" customHeight="1" thickBot="1" x14ac:dyDescent="0.25">
      <c r="A3" s="214" t="s">
        <v>281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6"/>
    </row>
    <row r="4" spans="1:22" ht="20.100000000000001" customHeight="1" x14ac:dyDescent="0.2">
      <c r="A4" s="72"/>
      <c r="B4" s="221" t="s">
        <v>3</v>
      </c>
      <c r="C4" s="218"/>
      <c r="D4" s="218"/>
      <c r="E4" s="218"/>
      <c r="F4" s="218"/>
      <c r="G4" s="218"/>
      <c r="H4" s="220"/>
      <c r="I4" s="217" t="s">
        <v>38</v>
      </c>
      <c r="J4" s="218"/>
      <c r="K4" s="218"/>
      <c r="L4" s="218"/>
      <c r="M4" s="218"/>
      <c r="N4" s="219"/>
      <c r="O4" s="220"/>
      <c r="P4" s="221" t="s">
        <v>5</v>
      </c>
      <c r="Q4" s="218"/>
      <c r="R4" s="218"/>
      <c r="S4" s="218"/>
      <c r="T4" s="218"/>
      <c r="U4" s="219"/>
      <c r="V4" s="220"/>
    </row>
    <row r="5" spans="1:22" ht="48.75" customHeight="1" x14ac:dyDescent="0.2">
      <c r="A5" s="73" t="s">
        <v>111</v>
      </c>
      <c r="B5" s="76" t="s">
        <v>112</v>
      </c>
      <c r="C5" s="18" t="s">
        <v>113</v>
      </c>
      <c r="D5" s="18" t="s">
        <v>172</v>
      </c>
      <c r="E5" s="18" t="s">
        <v>173</v>
      </c>
      <c r="F5" s="18" t="s">
        <v>213</v>
      </c>
      <c r="G5" s="18" t="s">
        <v>270</v>
      </c>
      <c r="H5" s="77" t="s">
        <v>114</v>
      </c>
      <c r="I5" s="144" t="s">
        <v>112</v>
      </c>
      <c r="J5" s="18" t="s">
        <v>113</v>
      </c>
      <c r="K5" s="18" t="s">
        <v>172</v>
      </c>
      <c r="L5" s="18" t="s">
        <v>173</v>
      </c>
      <c r="M5" s="18" t="s">
        <v>213</v>
      </c>
      <c r="N5" s="18" t="s">
        <v>270</v>
      </c>
      <c r="O5" s="77" t="s">
        <v>114</v>
      </c>
      <c r="P5" s="76" t="s">
        <v>112</v>
      </c>
      <c r="Q5" s="18" t="s">
        <v>113</v>
      </c>
      <c r="R5" s="18" t="s">
        <v>172</v>
      </c>
      <c r="S5" s="18" t="s">
        <v>173</v>
      </c>
      <c r="T5" s="18" t="s">
        <v>213</v>
      </c>
      <c r="U5" s="18" t="s">
        <v>270</v>
      </c>
      <c r="V5" s="77" t="s">
        <v>114</v>
      </c>
    </row>
    <row r="6" spans="1:22" x14ac:dyDescent="0.2">
      <c r="A6" s="74">
        <v>2010</v>
      </c>
      <c r="B6" s="78">
        <v>239114873.62111798</v>
      </c>
      <c r="C6" s="20">
        <v>240375067.912898</v>
      </c>
      <c r="D6" s="21">
        <v>241002504.31368902</v>
      </c>
      <c r="E6" s="21">
        <v>241048100.08738598</v>
      </c>
      <c r="F6" s="21">
        <v>241205053.08633</v>
      </c>
      <c r="G6" s="21">
        <v>241041318.18981996</v>
      </c>
      <c r="H6" s="79">
        <v>329055644.1662578</v>
      </c>
      <c r="I6" s="142">
        <v>145631087.40025201</v>
      </c>
      <c r="J6" s="21">
        <v>145630987.50839999</v>
      </c>
      <c r="K6" s="21">
        <v>146630094.01369601</v>
      </c>
      <c r="L6" s="21">
        <v>145477892.14259499</v>
      </c>
      <c r="M6" s="21">
        <v>146290933.34286505</v>
      </c>
      <c r="N6" s="148">
        <v>146629155.62826601</v>
      </c>
      <c r="O6" s="79">
        <v>167322440.00623086</v>
      </c>
      <c r="P6" s="78">
        <v>180912417.17671794</v>
      </c>
      <c r="Q6" s="21">
        <v>179783052.14084405</v>
      </c>
      <c r="R6" s="21">
        <v>183831559.35364398</v>
      </c>
      <c r="S6" s="21">
        <v>179090283.10097697</v>
      </c>
      <c r="T6" s="21">
        <v>178701448.36448503</v>
      </c>
      <c r="U6" s="148">
        <v>179215406.24045202</v>
      </c>
      <c r="V6" s="79">
        <v>193494088.65467545</v>
      </c>
    </row>
    <row r="7" spans="1:22" x14ac:dyDescent="0.2">
      <c r="A7" s="75">
        <v>2011</v>
      </c>
      <c r="B7" s="80">
        <v>162729304.745877</v>
      </c>
      <c r="C7" s="23">
        <v>165765679.352146</v>
      </c>
      <c r="D7" s="24">
        <v>166365814.21712798</v>
      </c>
      <c r="E7" s="24">
        <v>166296789.77905893</v>
      </c>
      <c r="F7" s="24">
        <v>166298887.88266999</v>
      </c>
      <c r="G7" s="24">
        <v>166148111.77288994</v>
      </c>
      <c r="H7" s="81">
        <v>308154693.26149595</v>
      </c>
      <c r="I7" s="140">
        <v>161622779.85198402</v>
      </c>
      <c r="J7" s="24">
        <v>161162913.08237103</v>
      </c>
      <c r="K7" s="24">
        <v>161777031.29554597</v>
      </c>
      <c r="L7" s="24">
        <v>162346172.36804396</v>
      </c>
      <c r="M7" s="24">
        <v>163541158.69199196</v>
      </c>
      <c r="N7" s="149">
        <v>162731933.382025</v>
      </c>
      <c r="O7" s="81">
        <v>150351698.56920192</v>
      </c>
      <c r="P7" s="80">
        <v>164846901.73529601</v>
      </c>
      <c r="Q7" s="24">
        <v>165735048.72017503</v>
      </c>
      <c r="R7" s="24">
        <v>167073502.96328399</v>
      </c>
      <c r="S7" s="24">
        <v>160823820.64488098</v>
      </c>
      <c r="T7" s="24">
        <v>160440135.603495</v>
      </c>
      <c r="U7" s="149">
        <v>160252033.96614203</v>
      </c>
      <c r="V7" s="81">
        <v>182943494.50133401</v>
      </c>
    </row>
    <row r="8" spans="1:22" x14ac:dyDescent="0.2">
      <c r="A8" s="74">
        <v>2012</v>
      </c>
      <c r="B8" s="78">
        <v>125341646.45904195</v>
      </c>
      <c r="C8" s="20">
        <v>124414275.57707103</v>
      </c>
      <c r="D8" s="21">
        <v>129200617.55858296</v>
      </c>
      <c r="E8" s="21">
        <v>126866931.97604397</v>
      </c>
      <c r="F8" s="21">
        <v>126854285.36228998</v>
      </c>
      <c r="G8" s="21">
        <v>126793619.82114999</v>
      </c>
      <c r="H8" s="79">
        <v>285982616.17362177</v>
      </c>
      <c r="I8" s="142">
        <v>162877578.02602905</v>
      </c>
      <c r="J8" s="21">
        <v>162840156.37820002</v>
      </c>
      <c r="K8" s="21">
        <v>163278220.07676801</v>
      </c>
      <c r="L8" s="21">
        <v>161175295.49173903</v>
      </c>
      <c r="M8" s="21">
        <v>161856381.79522601</v>
      </c>
      <c r="N8" s="148">
        <v>162698634.57869098</v>
      </c>
      <c r="O8" s="79">
        <v>146238096.51983425</v>
      </c>
      <c r="P8" s="78">
        <v>151178620.607519</v>
      </c>
      <c r="Q8" s="21">
        <v>152330407.49841198</v>
      </c>
      <c r="R8" s="21">
        <v>153203560.19423205</v>
      </c>
      <c r="S8" s="21">
        <v>148439924.12966198</v>
      </c>
      <c r="T8" s="21">
        <v>147551990.35815197</v>
      </c>
      <c r="U8" s="148">
        <v>146469555.170591</v>
      </c>
      <c r="V8" s="79">
        <v>178379046.93518686</v>
      </c>
    </row>
    <row r="9" spans="1:22" x14ac:dyDescent="0.2">
      <c r="A9" s="75">
        <v>2013</v>
      </c>
      <c r="B9" s="80">
        <v>161661638.76222798</v>
      </c>
      <c r="C9" s="23">
        <v>162549805.35978502</v>
      </c>
      <c r="D9" s="24">
        <v>162678467.03518403</v>
      </c>
      <c r="E9" s="24">
        <v>162746157.09727001</v>
      </c>
      <c r="F9" s="24">
        <v>162742145.94567999</v>
      </c>
      <c r="G9" s="24">
        <v>156994709.68406698</v>
      </c>
      <c r="H9" s="81">
        <v>274064771.85403734</v>
      </c>
      <c r="I9" s="140">
        <v>166218775.80376902</v>
      </c>
      <c r="J9" s="24">
        <v>167108111.23765996</v>
      </c>
      <c r="K9" s="24">
        <v>168669944.10279101</v>
      </c>
      <c r="L9" s="24">
        <v>164332498.20576701</v>
      </c>
      <c r="M9" s="24">
        <v>165486078.71970898</v>
      </c>
      <c r="N9" s="149">
        <v>164760669.87407303</v>
      </c>
      <c r="O9" s="81">
        <v>146839727.11743006</v>
      </c>
      <c r="P9" s="80">
        <v>160061844.63083297</v>
      </c>
      <c r="Q9" s="24">
        <v>161143933.541971</v>
      </c>
      <c r="R9" s="24">
        <v>160468011.73957303</v>
      </c>
      <c r="S9" s="24">
        <v>156703230.03462198</v>
      </c>
      <c r="T9" s="24">
        <v>156031713.59018898</v>
      </c>
      <c r="U9" s="149">
        <v>156357908.41698599</v>
      </c>
      <c r="V9" s="81">
        <v>174740529.94277811</v>
      </c>
    </row>
    <row r="10" spans="1:22" x14ac:dyDescent="0.2">
      <c r="A10" s="74">
        <v>2014</v>
      </c>
      <c r="B10" s="78">
        <v>152539190.50712502</v>
      </c>
      <c r="C10" s="20">
        <v>154186068.68844301</v>
      </c>
      <c r="D10" s="21">
        <v>155947185.19354096</v>
      </c>
      <c r="E10" s="21">
        <v>155781695.90041703</v>
      </c>
      <c r="F10" s="21">
        <v>154750827.25895903</v>
      </c>
      <c r="G10" s="21">
        <v>154768183.406068</v>
      </c>
      <c r="H10" s="79">
        <v>274119214.62968516</v>
      </c>
      <c r="I10" s="142">
        <v>197834966.931748</v>
      </c>
      <c r="J10" s="21">
        <v>194507139.35042301</v>
      </c>
      <c r="K10" s="21">
        <v>192164101.65845501</v>
      </c>
      <c r="L10" s="21">
        <v>192866288.20343298</v>
      </c>
      <c r="M10" s="21">
        <v>190364574.91937602</v>
      </c>
      <c r="N10" s="148">
        <v>190413413.39428994</v>
      </c>
      <c r="O10" s="79">
        <v>149247016.19099891</v>
      </c>
      <c r="P10" s="78">
        <v>158602801.55613402</v>
      </c>
      <c r="Q10" s="21">
        <v>159887261.19867298</v>
      </c>
      <c r="R10" s="21">
        <v>161629647.29744703</v>
      </c>
      <c r="S10" s="21">
        <v>152262394.50284502</v>
      </c>
      <c r="T10" s="21">
        <v>152073099.17449501</v>
      </c>
      <c r="U10" s="148">
        <v>151371288.81359899</v>
      </c>
      <c r="V10" s="79">
        <v>179274126.04544586</v>
      </c>
    </row>
    <row r="11" spans="1:22" x14ac:dyDescent="0.2">
      <c r="A11" s="75">
        <v>2015</v>
      </c>
      <c r="B11" s="80">
        <v>138060376.48219201</v>
      </c>
      <c r="C11" s="23">
        <v>145042020.535256</v>
      </c>
      <c r="D11" s="24">
        <v>146241448.59667403</v>
      </c>
      <c r="E11" s="24">
        <v>145524885.76413101</v>
      </c>
      <c r="F11" s="24">
        <v>142197980.19116002</v>
      </c>
      <c r="G11" s="24">
        <v>142225387.291035</v>
      </c>
      <c r="H11" s="81">
        <v>283634312.53603572</v>
      </c>
      <c r="I11" s="140">
        <v>197352970.09397495</v>
      </c>
      <c r="J11" s="24">
        <v>192210721.25021601</v>
      </c>
      <c r="K11" s="24">
        <v>192240232.32871398</v>
      </c>
      <c r="L11" s="24">
        <v>185921394.17069</v>
      </c>
      <c r="M11" s="24">
        <v>181389227.38881701</v>
      </c>
      <c r="N11" s="149">
        <v>178432327.56630498</v>
      </c>
      <c r="O11" s="81">
        <v>155318166.47689301</v>
      </c>
      <c r="P11" s="80">
        <v>191926500.743112</v>
      </c>
      <c r="Q11" s="24">
        <v>188014091.88707101</v>
      </c>
      <c r="R11" s="24">
        <v>189023683.95117202</v>
      </c>
      <c r="S11" s="24">
        <v>183918265.02621704</v>
      </c>
      <c r="T11" s="24">
        <v>180995812.23276898</v>
      </c>
      <c r="U11" s="149">
        <v>179988991.91545197</v>
      </c>
      <c r="V11" s="81">
        <v>189716517.16517416</v>
      </c>
    </row>
    <row r="12" spans="1:22" x14ac:dyDescent="0.2">
      <c r="A12" s="74">
        <v>2016</v>
      </c>
      <c r="B12" s="78">
        <v>120055358.638142</v>
      </c>
      <c r="C12" s="20">
        <v>119289312.46921997</v>
      </c>
      <c r="D12" s="21">
        <v>124917996.61992499</v>
      </c>
      <c r="E12" s="21">
        <v>123077531.79783101</v>
      </c>
      <c r="F12" s="21">
        <v>123994989.06433001</v>
      </c>
      <c r="G12" s="21">
        <v>123820090.53301901</v>
      </c>
      <c r="H12" s="79">
        <v>280557464.63471377</v>
      </c>
      <c r="I12" s="142">
        <v>171063329.08558801</v>
      </c>
      <c r="J12" s="21">
        <v>167386319.29707399</v>
      </c>
      <c r="K12" s="21">
        <v>164300514.55716699</v>
      </c>
      <c r="L12" s="21">
        <v>160093382.75106701</v>
      </c>
      <c r="M12" s="21">
        <v>157831524.53631198</v>
      </c>
      <c r="N12" s="148">
        <v>154399771.93717998</v>
      </c>
      <c r="O12" s="79">
        <v>165472266.84167582</v>
      </c>
      <c r="P12" s="78">
        <v>152816454.34107098</v>
      </c>
      <c r="Q12" s="21">
        <v>152178896.68008301</v>
      </c>
      <c r="R12" s="21">
        <v>150428176.10626301</v>
      </c>
      <c r="S12" s="21">
        <v>146563646.04555696</v>
      </c>
      <c r="T12" s="21">
        <v>144236993.20908701</v>
      </c>
      <c r="U12" s="148">
        <v>142464821.542584</v>
      </c>
      <c r="V12" s="79">
        <v>203525356.0640929</v>
      </c>
    </row>
    <row r="13" spans="1:22" x14ac:dyDescent="0.2">
      <c r="A13" s="75">
        <v>2017</v>
      </c>
      <c r="B13" s="80">
        <v>108335720.07935901</v>
      </c>
      <c r="C13" s="23">
        <v>103208386.09233902</v>
      </c>
      <c r="D13" s="24">
        <v>110910696.53219397</v>
      </c>
      <c r="E13" s="24">
        <v>110215091.27428398</v>
      </c>
      <c r="F13" s="24">
        <v>110134621.95015003</v>
      </c>
      <c r="G13" s="24">
        <v>109954007.878741</v>
      </c>
      <c r="H13" s="81">
        <v>279045110.14558125</v>
      </c>
      <c r="I13" s="140">
        <v>178145460.97478503</v>
      </c>
      <c r="J13" s="24">
        <v>172910786.77464896</v>
      </c>
      <c r="K13" s="24">
        <v>170457368.02579498</v>
      </c>
      <c r="L13" s="24">
        <v>163251124.75120303</v>
      </c>
      <c r="M13" s="24">
        <v>160389408.05705601</v>
      </c>
      <c r="N13" s="149">
        <v>154445688.30673304</v>
      </c>
      <c r="O13" s="81">
        <v>175359524.24337852</v>
      </c>
      <c r="P13" s="80">
        <v>140310527.31515101</v>
      </c>
      <c r="Q13" s="24">
        <v>135342361.110854</v>
      </c>
      <c r="R13" s="24">
        <v>138045206.79988</v>
      </c>
      <c r="S13" s="24">
        <v>125658216.77162699</v>
      </c>
      <c r="T13" s="24">
        <v>124629371.52922703</v>
      </c>
      <c r="U13" s="149">
        <v>125930267.36936</v>
      </c>
      <c r="V13" s="81">
        <v>212119421.08001018</v>
      </c>
    </row>
    <row r="14" spans="1:22" x14ac:dyDescent="0.2">
      <c r="A14" s="74">
        <v>2018</v>
      </c>
      <c r="B14" s="78">
        <v>121974125.82137601</v>
      </c>
      <c r="C14" s="20">
        <v>113965095.11505899</v>
      </c>
      <c r="D14" s="21">
        <v>125124040.17524901</v>
      </c>
      <c r="E14" s="21">
        <v>124504876.80728599</v>
      </c>
      <c r="F14" s="21">
        <v>127257552.51063499</v>
      </c>
      <c r="G14" s="21">
        <v>124493411.23068102</v>
      </c>
      <c r="H14" s="79">
        <v>287157614.48967993</v>
      </c>
      <c r="I14" s="142">
        <v>171797507.56068602</v>
      </c>
      <c r="J14" s="21">
        <v>170453181.12113398</v>
      </c>
      <c r="K14" s="21">
        <v>165961052.56138098</v>
      </c>
      <c r="L14" s="21">
        <v>155729446.72489405</v>
      </c>
      <c r="M14" s="21">
        <v>150999634.03604102</v>
      </c>
      <c r="N14" s="148">
        <v>145541359.92655298</v>
      </c>
      <c r="O14" s="79">
        <v>182076417.39360893</v>
      </c>
      <c r="P14" s="78">
        <v>141265658.69410101</v>
      </c>
      <c r="Q14" s="21">
        <v>151107659.14957002</v>
      </c>
      <c r="R14" s="21">
        <v>150676262.71681201</v>
      </c>
      <c r="S14" s="21">
        <v>140990070.12331891</v>
      </c>
      <c r="T14" s="21">
        <v>137783627.26410797</v>
      </c>
      <c r="U14" s="148">
        <v>135435020.97072199</v>
      </c>
      <c r="V14" s="79">
        <v>234609489.8607882</v>
      </c>
    </row>
    <row r="15" spans="1:22" x14ac:dyDescent="0.2">
      <c r="A15" s="75">
        <v>2019</v>
      </c>
      <c r="B15" s="80">
        <v>153369327.774694</v>
      </c>
      <c r="C15" s="23">
        <v>141652441.02836898</v>
      </c>
      <c r="D15" s="24">
        <v>145987958.22438499</v>
      </c>
      <c r="E15" s="24">
        <v>144580572.915795</v>
      </c>
      <c r="F15" s="24">
        <v>143003544.53363702</v>
      </c>
      <c r="G15" s="24">
        <v>142410468.873413</v>
      </c>
      <c r="H15" s="81">
        <v>312648142.01168925</v>
      </c>
      <c r="I15" s="140">
        <v>158081334.41342399</v>
      </c>
      <c r="J15" s="24">
        <v>152279097.00226802</v>
      </c>
      <c r="K15" s="24">
        <v>149970922.93316901</v>
      </c>
      <c r="L15" s="24">
        <v>146184196.59573001</v>
      </c>
      <c r="M15" s="24">
        <v>139469012.33427104</v>
      </c>
      <c r="N15" s="149">
        <v>131302792.62508899</v>
      </c>
      <c r="O15" s="81">
        <v>184983116.52066219</v>
      </c>
      <c r="P15" s="80">
        <v>131003454.35092701</v>
      </c>
      <c r="Q15" s="24">
        <v>140905785.46114105</v>
      </c>
      <c r="R15" s="24">
        <v>132292847.257357</v>
      </c>
      <c r="S15" s="24">
        <v>119386345.55732401</v>
      </c>
      <c r="T15" s="24">
        <v>115282367.51415302</v>
      </c>
      <c r="U15" s="149">
        <v>115577192.40090601</v>
      </c>
      <c r="V15" s="81">
        <v>233667737.16686577</v>
      </c>
    </row>
    <row r="16" spans="1:22" x14ac:dyDescent="0.2">
      <c r="A16" s="74">
        <v>2020</v>
      </c>
      <c r="B16" s="151"/>
      <c r="C16" s="20">
        <v>407654075.79549903</v>
      </c>
      <c r="D16" s="21">
        <v>496429449.113083</v>
      </c>
      <c r="E16" s="21">
        <v>483992288.32704705</v>
      </c>
      <c r="F16" s="21">
        <v>409478191.74036813</v>
      </c>
      <c r="G16" s="21">
        <v>414985322.300892</v>
      </c>
      <c r="H16" s="79">
        <v>334488861.77422267</v>
      </c>
      <c r="I16" s="142"/>
      <c r="J16" s="21">
        <v>154254054.73424602</v>
      </c>
      <c r="K16" s="21">
        <v>144708586.01242995</v>
      </c>
      <c r="L16" s="21">
        <v>132879328.59471296</v>
      </c>
      <c r="M16" s="21">
        <v>133915803.854164</v>
      </c>
      <c r="N16" s="148">
        <v>116509885.48778403</v>
      </c>
      <c r="O16" s="79">
        <v>199952544.97336635</v>
      </c>
      <c r="P16" s="78"/>
      <c r="Q16" s="21">
        <v>129569724.18194602</v>
      </c>
      <c r="R16" s="21">
        <v>123444810.39216602</v>
      </c>
      <c r="S16" s="21">
        <v>110143859.35884999</v>
      </c>
      <c r="T16" s="21">
        <v>100712850.60986301</v>
      </c>
      <c r="U16" s="148">
        <v>89302928.654395014</v>
      </c>
      <c r="V16" s="79">
        <v>231082318.54123023</v>
      </c>
    </row>
    <row r="17" spans="1:23" x14ac:dyDescent="0.2">
      <c r="A17" s="75">
        <v>2021</v>
      </c>
      <c r="B17" s="152"/>
      <c r="C17" s="23"/>
      <c r="D17" s="24">
        <v>169562539.945907</v>
      </c>
      <c r="E17" s="24">
        <v>162964853.69632804</v>
      </c>
      <c r="F17" s="24">
        <v>164779399.76679599</v>
      </c>
      <c r="G17" s="24">
        <v>153551364.768067</v>
      </c>
      <c r="H17" s="81">
        <v>364866157.79003531</v>
      </c>
      <c r="I17" s="140"/>
      <c r="J17" s="24"/>
      <c r="K17" s="24">
        <v>156781683.35981503</v>
      </c>
      <c r="L17" s="24">
        <v>153923013.45341098</v>
      </c>
      <c r="M17" s="24">
        <v>143349841.89414302</v>
      </c>
      <c r="N17" s="149">
        <v>131528569.86513901</v>
      </c>
      <c r="O17" s="81">
        <v>216924294.07374096</v>
      </c>
      <c r="P17" s="80"/>
      <c r="Q17" s="24"/>
      <c r="R17" s="24">
        <v>117742565.52653</v>
      </c>
      <c r="S17" s="24">
        <v>109953034.96895298</v>
      </c>
      <c r="T17" s="24">
        <v>119508303.05298503</v>
      </c>
      <c r="U17" s="149">
        <v>120417421.38338599</v>
      </c>
      <c r="V17" s="81">
        <v>246233509.49190605</v>
      </c>
    </row>
    <row r="18" spans="1:23" x14ac:dyDescent="0.2">
      <c r="A18" s="74">
        <v>2022</v>
      </c>
      <c r="B18" s="151"/>
      <c r="C18" s="20"/>
      <c r="D18" s="21"/>
      <c r="E18" s="21">
        <v>189884490.509224</v>
      </c>
      <c r="F18" s="21">
        <v>184593993.36645201</v>
      </c>
      <c r="G18" s="21">
        <v>159005800.20490596</v>
      </c>
      <c r="H18" s="82">
        <v>409271322.68148559</v>
      </c>
      <c r="I18" s="145"/>
      <c r="J18" s="21"/>
      <c r="K18" s="21"/>
      <c r="L18" s="21">
        <v>165961686.65472206</v>
      </c>
      <c r="M18" s="21">
        <v>150944473.88745204</v>
      </c>
      <c r="N18" s="148">
        <v>146965938.580632</v>
      </c>
      <c r="O18" s="79">
        <v>248770871.79468</v>
      </c>
      <c r="P18" s="78"/>
      <c r="Q18" s="21"/>
      <c r="R18" s="21"/>
      <c r="S18" s="21">
        <v>146695846.30491903</v>
      </c>
      <c r="T18" s="21">
        <v>138325659.70412901</v>
      </c>
      <c r="U18" s="148">
        <v>145656032.34675503</v>
      </c>
      <c r="V18" s="79">
        <v>278442325.44505715</v>
      </c>
    </row>
    <row r="19" spans="1:23" x14ac:dyDescent="0.2">
      <c r="A19" s="75">
        <v>2023</v>
      </c>
      <c r="B19" s="152"/>
      <c r="C19" s="23"/>
      <c r="D19" s="24"/>
      <c r="E19" s="24"/>
      <c r="F19" s="24">
        <v>252242161.97180498</v>
      </c>
      <c r="G19" s="24">
        <v>213199959.09692702</v>
      </c>
      <c r="H19" s="88">
        <v>468643361.34940314</v>
      </c>
      <c r="I19" s="146"/>
      <c r="J19" s="24"/>
      <c r="K19" s="24"/>
      <c r="L19" s="24"/>
      <c r="M19" s="24">
        <v>150351947.26237002</v>
      </c>
      <c r="N19" s="149">
        <v>170703932.77711999</v>
      </c>
      <c r="O19" s="81">
        <v>264874211.45550722</v>
      </c>
      <c r="P19" s="80"/>
      <c r="Q19" s="24"/>
      <c r="R19" s="24"/>
      <c r="S19" s="24"/>
      <c r="T19" s="24">
        <v>143347964.330064</v>
      </c>
      <c r="U19" s="149">
        <v>146370072.19226298</v>
      </c>
      <c r="V19" s="81">
        <v>301024113.10153145</v>
      </c>
    </row>
    <row r="20" spans="1:23" ht="15" thickBot="1" x14ac:dyDescent="0.25">
      <c r="A20" s="74">
        <v>2024</v>
      </c>
      <c r="B20" s="153"/>
      <c r="C20" s="154"/>
      <c r="D20" s="90"/>
      <c r="E20" s="90"/>
      <c r="F20" s="90"/>
      <c r="G20" s="90">
        <v>216047124.01155603</v>
      </c>
      <c r="H20" s="91">
        <v>526615201.86246192</v>
      </c>
      <c r="I20" s="147"/>
      <c r="J20" s="90"/>
      <c r="K20" s="90"/>
      <c r="L20" s="90"/>
      <c r="M20" s="90"/>
      <c r="N20" s="150">
        <v>168302778.25400397</v>
      </c>
      <c r="O20" s="91">
        <v>274322961.7671212</v>
      </c>
      <c r="P20" s="89"/>
      <c r="Q20" s="90"/>
      <c r="R20" s="90"/>
      <c r="S20" s="90"/>
      <c r="T20" s="90"/>
      <c r="U20" s="150">
        <v>147143197.77253401</v>
      </c>
      <c r="V20" s="92">
        <v>305837702.26771605</v>
      </c>
    </row>
    <row r="21" spans="1:23" x14ac:dyDescent="0.2"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3" x14ac:dyDescent="0.2">
      <c r="A22" s="5"/>
      <c r="B22" s="5"/>
      <c r="D22" s="5"/>
      <c r="E22" s="10"/>
      <c r="F22" s="10"/>
      <c r="G22" s="10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4"/>
    </row>
    <row r="23" spans="1:23" x14ac:dyDescent="0.2">
      <c r="A23" s="5" t="s">
        <v>303</v>
      </c>
      <c r="D23" s="5"/>
      <c r="E23" s="5"/>
      <c r="F23" s="5"/>
      <c r="G23" s="5"/>
      <c r="H23" s="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4"/>
    </row>
    <row r="24" spans="1:23" x14ac:dyDescent="0.2">
      <c r="A24" s="5"/>
      <c r="B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4"/>
    </row>
    <row r="25" spans="1:23" x14ac:dyDescent="0.2">
      <c r="C25" s="1"/>
      <c r="D25" s="1"/>
      <c r="E25" s="1"/>
      <c r="F25" s="1"/>
      <c r="G25" s="1"/>
      <c r="H25" s="4"/>
      <c r="I25" s="1"/>
      <c r="J25" s="1"/>
      <c r="K25" s="1"/>
      <c r="L25" s="1"/>
      <c r="M25" s="1"/>
      <c r="N25" s="1"/>
      <c r="O25" s="4"/>
      <c r="P25" s="1"/>
      <c r="Q25" s="1"/>
      <c r="R25" s="1"/>
      <c r="S25" s="1"/>
      <c r="T25" s="1"/>
      <c r="U25" s="1"/>
      <c r="V25" s="4"/>
      <c r="W25" s="1"/>
    </row>
    <row r="26" spans="1:23" x14ac:dyDescent="0.2">
      <c r="A26" s="5"/>
      <c r="B26" s="5"/>
      <c r="C26" s="1"/>
      <c r="D26" s="1"/>
      <c r="E26" s="1"/>
      <c r="F26" s="1"/>
      <c r="G26" s="1"/>
      <c r="H26" s="4"/>
      <c r="I26" s="1"/>
      <c r="J26" s="1"/>
      <c r="K26" s="1"/>
      <c r="L26" s="1"/>
      <c r="M26" s="1"/>
      <c r="N26" s="1"/>
      <c r="O26" s="4"/>
      <c r="P26" s="1"/>
      <c r="Q26" s="1"/>
      <c r="R26" s="1"/>
      <c r="S26" s="1"/>
      <c r="T26" s="1"/>
      <c r="U26" s="1"/>
      <c r="V26" s="4"/>
    </row>
    <row r="27" spans="1:23" x14ac:dyDescent="0.2">
      <c r="A27" s="5"/>
      <c r="B27" s="5"/>
      <c r="C27" s="1"/>
      <c r="D27" s="1"/>
      <c r="E27" s="1"/>
      <c r="F27" s="1"/>
      <c r="G27" s="1"/>
      <c r="H27" s="4"/>
      <c r="I27" s="1"/>
      <c r="J27" s="1"/>
      <c r="K27" s="1"/>
      <c r="L27" s="1"/>
      <c r="M27" s="1"/>
      <c r="N27" s="1"/>
      <c r="O27" s="4"/>
      <c r="P27" s="1"/>
      <c r="Q27" s="1"/>
      <c r="R27" s="1"/>
      <c r="S27" s="1"/>
      <c r="T27" s="1"/>
      <c r="U27" s="1"/>
      <c r="V27" s="4"/>
    </row>
    <row r="28" spans="1:23" x14ac:dyDescent="0.2">
      <c r="A28" s="5"/>
      <c r="B28" s="5"/>
      <c r="C28" s="1"/>
      <c r="D28" s="1"/>
      <c r="E28" s="1"/>
      <c r="F28" s="1"/>
      <c r="G28" s="1"/>
      <c r="H28" s="4"/>
      <c r="I28" s="1"/>
      <c r="J28" s="1"/>
      <c r="K28" s="1"/>
      <c r="L28" s="1"/>
      <c r="M28" s="1"/>
      <c r="N28" s="1"/>
      <c r="O28" s="4"/>
      <c r="P28" s="1"/>
      <c r="Q28" s="1"/>
      <c r="R28" s="1"/>
      <c r="S28" s="1"/>
      <c r="T28" s="1"/>
      <c r="U28" s="1"/>
      <c r="V28" s="4"/>
    </row>
    <row r="29" spans="1:23" x14ac:dyDescent="0.2">
      <c r="A29" s="5"/>
      <c r="B29" s="5"/>
      <c r="C29" s="1"/>
      <c r="D29" s="1"/>
      <c r="E29" s="1"/>
      <c r="F29" s="1"/>
      <c r="G29" s="1"/>
      <c r="H29" s="4"/>
      <c r="I29" s="1"/>
      <c r="J29" s="1"/>
      <c r="K29" s="1"/>
      <c r="L29" s="1"/>
      <c r="M29" s="1"/>
      <c r="N29" s="1"/>
      <c r="O29" s="4"/>
      <c r="P29" s="1"/>
      <c r="Q29" s="1"/>
      <c r="R29" s="1"/>
      <c r="S29" s="1"/>
      <c r="T29" s="1"/>
      <c r="U29" s="1"/>
      <c r="V29" s="4"/>
    </row>
    <row r="30" spans="1:23" x14ac:dyDescent="0.2">
      <c r="A30" s="5"/>
      <c r="B30" s="5"/>
      <c r="C30" s="1"/>
      <c r="D30" s="1"/>
      <c r="E30" s="1"/>
      <c r="F30" s="1"/>
      <c r="G30" s="1"/>
      <c r="H30" s="4"/>
      <c r="I30" s="1"/>
      <c r="J30" s="1"/>
      <c r="K30" s="1"/>
      <c r="L30" s="1"/>
      <c r="M30" s="1"/>
      <c r="N30" s="1"/>
      <c r="O30" s="4"/>
      <c r="P30" s="1"/>
      <c r="Q30" s="1"/>
      <c r="R30" s="1"/>
      <c r="S30" s="1"/>
      <c r="T30" s="1"/>
      <c r="U30" s="1"/>
      <c r="V30" s="4"/>
    </row>
    <row r="31" spans="1:23" x14ac:dyDescent="0.2">
      <c r="A31" s="5"/>
      <c r="B31" s="5"/>
      <c r="C31" s="1"/>
      <c r="D31" s="1"/>
      <c r="E31" s="1"/>
      <c r="F31" s="1"/>
      <c r="G31" s="1"/>
      <c r="H31" s="4"/>
      <c r="I31" s="1"/>
      <c r="J31" s="1"/>
      <c r="K31" s="1"/>
      <c r="L31" s="1"/>
      <c r="M31" s="1"/>
      <c r="N31" s="1"/>
      <c r="O31" s="4"/>
      <c r="P31" s="1"/>
      <c r="Q31" s="1"/>
      <c r="R31" s="1"/>
      <c r="S31" s="1"/>
      <c r="T31" s="1"/>
      <c r="U31" s="1"/>
      <c r="V31" s="4"/>
    </row>
    <row r="32" spans="1:23" x14ac:dyDescent="0.2">
      <c r="A32" s="5"/>
      <c r="B32" s="5"/>
      <c r="C32" s="1"/>
      <c r="D32" s="1"/>
      <c r="E32" s="1"/>
      <c r="F32" s="1"/>
      <c r="G32" s="1"/>
      <c r="H32" s="4"/>
      <c r="I32" s="1"/>
      <c r="J32" s="1"/>
      <c r="K32" s="1"/>
      <c r="L32" s="1"/>
      <c r="M32" s="1"/>
      <c r="N32" s="1"/>
      <c r="O32" s="4"/>
      <c r="P32" s="1"/>
      <c r="Q32" s="1"/>
      <c r="R32" s="1"/>
      <c r="S32" s="1"/>
      <c r="T32" s="1"/>
      <c r="U32" s="1"/>
      <c r="V32" s="4"/>
    </row>
    <row r="33" spans="1:22" x14ac:dyDescent="0.2">
      <c r="A33" s="5"/>
      <c r="B33" s="5"/>
      <c r="C33" s="1"/>
      <c r="D33" s="1"/>
      <c r="E33" s="1"/>
      <c r="F33" s="1"/>
      <c r="G33" s="1"/>
      <c r="H33" s="4"/>
      <c r="I33" s="1"/>
      <c r="J33" s="1"/>
      <c r="K33" s="1"/>
      <c r="L33" s="1"/>
      <c r="M33" s="1"/>
      <c r="N33" s="1"/>
      <c r="O33" s="4"/>
      <c r="P33" s="1"/>
      <c r="Q33" s="1"/>
      <c r="R33" s="1"/>
      <c r="S33" s="1"/>
      <c r="T33" s="1"/>
      <c r="U33" s="1"/>
      <c r="V33" s="4"/>
    </row>
    <row r="34" spans="1:22" x14ac:dyDescent="0.2">
      <c r="A34" s="5"/>
      <c r="B34" s="5"/>
      <c r="C34" s="1"/>
      <c r="D34" s="1"/>
      <c r="E34" s="1"/>
      <c r="F34" s="1"/>
      <c r="G34" s="1"/>
      <c r="H34" s="4"/>
      <c r="I34" s="1"/>
      <c r="J34" s="1"/>
      <c r="K34" s="1"/>
      <c r="L34" s="1"/>
      <c r="M34" s="1"/>
      <c r="N34" s="1"/>
      <c r="O34" s="4"/>
      <c r="P34" s="1"/>
      <c r="Q34" s="1"/>
      <c r="R34" s="1"/>
      <c r="S34" s="1"/>
      <c r="T34" s="1"/>
      <c r="U34" s="1"/>
      <c r="V34" s="4"/>
    </row>
    <row r="35" spans="1:22" x14ac:dyDescent="0.2">
      <c r="A35" s="5"/>
      <c r="B35" s="5"/>
      <c r="C35" s="1"/>
      <c r="D35" s="1"/>
      <c r="E35" s="1"/>
      <c r="F35" s="1"/>
      <c r="G35" s="1"/>
      <c r="H35" s="4"/>
      <c r="I35" s="1"/>
      <c r="J35" s="1"/>
      <c r="K35" s="1"/>
      <c r="L35" s="1"/>
      <c r="M35" s="1"/>
      <c r="N35" s="1"/>
      <c r="O35" s="4"/>
      <c r="P35" s="1"/>
      <c r="Q35" s="1"/>
      <c r="R35" s="1"/>
      <c r="S35" s="1"/>
      <c r="T35" s="1"/>
      <c r="U35" s="1"/>
      <c r="V35" s="4"/>
    </row>
    <row r="36" spans="1:22" x14ac:dyDescent="0.2">
      <c r="A36" s="5"/>
      <c r="B36" s="5"/>
      <c r="C36" s="1"/>
      <c r="D36" s="1"/>
      <c r="E36" s="1"/>
      <c r="F36" s="1"/>
      <c r="G36" s="1"/>
      <c r="H36" s="4"/>
      <c r="I36" s="1"/>
      <c r="J36" s="1"/>
      <c r="K36" s="1"/>
      <c r="L36" s="1"/>
      <c r="M36" s="1"/>
      <c r="N36" s="1"/>
      <c r="O36" s="4"/>
      <c r="P36" s="1"/>
      <c r="Q36" s="1"/>
      <c r="R36" s="1"/>
      <c r="S36" s="1"/>
      <c r="T36" s="1"/>
      <c r="U36" s="1"/>
      <c r="V36" s="4"/>
    </row>
    <row r="37" spans="1:22" x14ac:dyDescent="0.2">
      <c r="A37" s="5"/>
      <c r="B37" s="5"/>
      <c r="C37" s="1"/>
      <c r="D37" s="1"/>
      <c r="E37" s="1"/>
      <c r="F37" s="1"/>
      <c r="G37" s="1"/>
      <c r="H37" s="4"/>
      <c r="I37" s="1"/>
      <c r="J37" s="1"/>
      <c r="K37" s="1"/>
      <c r="L37" s="1"/>
      <c r="M37" s="1"/>
      <c r="N37" s="1"/>
      <c r="O37" s="4"/>
      <c r="P37" s="1"/>
      <c r="Q37" s="1"/>
      <c r="R37" s="1"/>
      <c r="S37" s="1"/>
      <c r="T37" s="1"/>
      <c r="U37" s="1"/>
      <c r="V37" s="4"/>
    </row>
    <row r="38" spans="1:22" x14ac:dyDescent="0.2">
      <c r="A38" s="5"/>
      <c r="B38" s="5"/>
      <c r="C38" s="1"/>
      <c r="D38" s="1"/>
      <c r="E38" s="1"/>
      <c r="F38" s="1"/>
      <c r="G38" s="1"/>
      <c r="H38" s="4"/>
      <c r="I38" s="1"/>
      <c r="J38" s="1"/>
      <c r="K38" s="1"/>
      <c r="L38" s="1"/>
      <c r="M38" s="1"/>
      <c r="N38" s="1"/>
      <c r="O38" s="4"/>
      <c r="P38" s="1"/>
      <c r="Q38" s="1"/>
      <c r="R38" s="1"/>
      <c r="S38" s="1"/>
      <c r="T38" s="1"/>
      <c r="U38" s="1"/>
      <c r="V38" s="4"/>
    </row>
    <row r="39" spans="1:22" x14ac:dyDescent="0.2">
      <c r="A39" s="5"/>
      <c r="B39" s="5"/>
      <c r="C39" s="1"/>
      <c r="D39" s="1"/>
      <c r="E39" s="1"/>
      <c r="F39" s="1"/>
      <c r="G39" s="1"/>
      <c r="H39" s="4"/>
      <c r="I39" s="1"/>
      <c r="J39" s="1"/>
      <c r="K39" s="1"/>
      <c r="L39" s="1"/>
      <c r="M39" s="1"/>
      <c r="N39" s="1"/>
      <c r="O39" s="4"/>
      <c r="P39" s="1"/>
      <c r="Q39" s="1"/>
      <c r="R39" s="1"/>
      <c r="S39" s="1"/>
      <c r="T39" s="1"/>
      <c r="U39" s="1"/>
      <c r="V39" s="4"/>
    </row>
    <row r="40" spans="1:22" x14ac:dyDescent="0.2">
      <c r="A40" s="5"/>
      <c r="B40" s="5"/>
      <c r="C40" s="1"/>
      <c r="D40" s="1"/>
      <c r="E40" s="1"/>
      <c r="F40" s="1"/>
      <c r="G40" s="1"/>
    </row>
  </sheetData>
  <mergeCells count="4">
    <mergeCell ref="A3:V3"/>
    <mergeCell ref="I4:O4"/>
    <mergeCell ref="P4:V4"/>
    <mergeCell ref="B4:H4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 tint="0.59999389629810485"/>
    <pageSetUpPr autoPageBreaks="0"/>
  </sheetPr>
  <dimension ref="A3:AO227"/>
  <sheetViews>
    <sheetView zoomScale="80" zoomScaleNormal="80" workbookViewId="0"/>
  </sheetViews>
  <sheetFormatPr defaultRowHeight="14.25" x14ac:dyDescent="0.2"/>
  <cols>
    <col min="1" max="1" width="14.21875" customWidth="1"/>
    <col min="2" max="5" width="22.5546875" customWidth="1"/>
    <col min="7" max="7" width="16.6640625" customWidth="1"/>
    <col min="8" max="8" width="13.6640625" customWidth="1"/>
    <col min="9" max="9" width="11.6640625" bestFit="1" customWidth="1"/>
    <col min="10" max="21" width="11.6640625" style="5" customWidth="1"/>
    <col min="22" max="24" width="10.5546875" style="5" bestFit="1" customWidth="1"/>
  </cols>
  <sheetData>
    <row r="3" spans="1:41" ht="24.95" customHeight="1" x14ac:dyDescent="0.2">
      <c r="A3" s="163" t="s">
        <v>287</v>
      </c>
      <c r="B3" s="163"/>
      <c r="C3" s="163"/>
      <c r="D3" s="163"/>
      <c r="E3" s="163"/>
      <c r="G3" s="163" t="s">
        <v>286</v>
      </c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</row>
    <row r="4" spans="1:41" ht="20.100000000000001" customHeight="1" x14ac:dyDescent="0.2">
      <c r="A4" s="46"/>
      <c r="B4" s="222" t="s">
        <v>115</v>
      </c>
      <c r="C4" s="222"/>
      <c r="D4" s="222"/>
      <c r="E4" s="222"/>
      <c r="G4" s="46"/>
      <c r="H4" s="46"/>
      <c r="I4" s="46"/>
      <c r="J4" s="223" t="s">
        <v>128</v>
      </c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</row>
    <row r="5" spans="1:41" ht="20.100000000000001" customHeight="1" thickBot="1" x14ac:dyDescent="0.25">
      <c r="A5" s="30" t="s">
        <v>111</v>
      </c>
      <c r="B5" s="30" t="s">
        <v>3</v>
      </c>
      <c r="C5" s="30" t="s">
        <v>38</v>
      </c>
      <c r="D5" s="30" t="s">
        <v>5</v>
      </c>
      <c r="E5" s="30" t="s">
        <v>116</v>
      </c>
      <c r="G5" s="93" t="s">
        <v>129</v>
      </c>
      <c r="H5" s="93" t="s">
        <v>130</v>
      </c>
      <c r="I5" s="93" t="s">
        <v>111</v>
      </c>
      <c r="J5" s="94">
        <v>1</v>
      </c>
      <c r="K5" s="95">
        <v>2</v>
      </c>
      <c r="L5" s="95">
        <v>3</v>
      </c>
      <c r="M5" s="95">
        <v>4</v>
      </c>
      <c r="N5" s="95">
        <v>5</v>
      </c>
      <c r="O5" s="95">
        <v>6</v>
      </c>
      <c r="P5" s="95">
        <v>7</v>
      </c>
      <c r="Q5" s="95">
        <v>8</v>
      </c>
      <c r="R5" s="95">
        <v>9</v>
      </c>
      <c r="S5" s="95">
        <v>10</v>
      </c>
      <c r="T5" s="95">
        <v>11</v>
      </c>
      <c r="U5" s="95">
        <v>12</v>
      </c>
      <c r="V5" s="95">
        <v>13</v>
      </c>
      <c r="W5" s="95">
        <v>14</v>
      </c>
      <c r="X5" s="95">
        <v>15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</row>
    <row r="6" spans="1:41" x14ac:dyDescent="0.2">
      <c r="A6" s="19" t="s">
        <v>117</v>
      </c>
      <c r="B6" s="20">
        <v>231489792.73982</v>
      </c>
      <c r="C6" s="20">
        <v>135686666.67826602</v>
      </c>
      <c r="D6" s="20">
        <v>157841326.52045202</v>
      </c>
      <c r="E6" s="20">
        <v>525017785.93853807</v>
      </c>
      <c r="G6" s="96" t="s">
        <v>3</v>
      </c>
      <c r="H6" s="97" t="s">
        <v>131</v>
      </c>
      <c r="I6" s="97" t="s">
        <v>117</v>
      </c>
      <c r="J6" s="98">
        <v>196367526.44</v>
      </c>
      <c r="K6" s="98">
        <v>246149380.28999999</v>
      </c>
      <c r="L6" s="98">
        <v>238501588.25000003</v>
      </c>
      <c r="M6" s="98">
        <v>238233808.68000001</v>
      </c>
      <c r="N6" s="98">
        <v>239692129.60000005</v>
      </c>
      <c r="O6" s="98">
        <v>237963508.71000004</v>
      </c>
      <c r="P6" s="98">
        <v>236998519.07000002</v>
      </c>
      <c r="Q6" s="98">
        <v>229456032.12000003</v>
      </c>
      <c r="R6" s="98">
        <v>228702571.76000002</v>
      </c>
      <c r="S6" s="98">
        <v>228587855.94</v>
      </c>
      <c r="T6" s="98">
        <v>228518224.33000001</v>
      </c>
      <c r="U6" s="98">
        <v>228706652.25999996</v>
      </c>
      <c r="V6" s="98">
        <v>228763410.18000001</v>
      </c>
      <c r="W6" s="98">
        <v>228913545.73999998</v>
      </c>
      <c r="X6" s="98">
        <v>228915441.13000003</v>
      </c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</row>
    <row r="7" spans="1:41" x14ac:dyDescent="0.2">
      <c r="A7" s="22" t="s">
        <v>118</v>
      </c>
      <c r="B7" s="23">
        <v>174131926.28288996</v>
      </c>
      <c r="C7" s="23">
        <v>157674897.18202499</v>
      </c>
      <c r="D7" s="23">
        <v>152457620.97272399</v>
      </c>
      <c r="E7" s="23">
        <v>484264444.43763888</v>
      </c>
      <c r="G7" s="99" t="s">
        <v>3</v>
      </c>
      <c r="H7" s="27" t="s">
        <v>131</v>
      </c>
      <c r="I7" s="27" t="s">
        <v>118</v>
      </c>
      <c r="J7" s="28">
        <v>187586991.55790004</v>
      </c>
      <c r="K7" s="28">
        <v>177795580.41730002</v>
      </c>
      <c r="L7" s="28">
        <v>176654112.39729998</v>
      </c>
      <c r="M7" s="28">
        <v>175635158.53730005</v>
      </c>
      <c r="N7" s="28">
        <v>174587748.42730001</v>
      </c>
      <c r="O7" s="28">
        <v>174434562.51730001</v>
      </c>
      <c r="P7" s="28">
        <v>174324616.6573</v>
      </c>
      <c r="Q7" s="28">
        <v>173498404.42729998</v>
      </c>
      <c r="R7" s="28">
        <v>172619814.35729998</v>
      </c>
      <c r="S7" s="28">
        <v>172537022.30729997</v>
      </c>
      <c r="T7" s="28">
        <v>172213546.99729997</v>
      </c>
      <c r="U7" s="28">
        <v>172088993.60729998</v>
      </c>
      <c r="V7" s="28">
        <v>172078447.04729998</v>
      </c>
      <c r="W7" s="28">
        <v>172041420.57729998</v>
      </c>
      <c r="X7" s="28">
        <v>0</v>
      </c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</row>
    <row r="8" spans="1:41" x14ac:dyDescent="0.2">
      <c r="A8" s="19" t="s">
        <v>119</v>
      </c>
      <c r="B8" s="20">
        <v>131076162.04114999</v>
      </c>
      <c r="C8" s="20">
        <v>161660583.27869099</v>
      </c>
      <c r="D8" s="20">
        <v>147257281.57053697</v>
      </c>
      <c r="E8" s="20">
        <v>439994026.89037794</v>
      </c>
      <c r="G8" s="100" t="s">
        <v>3</v>
      </c>
      <c r="H8" s="25" t="s">
        <v>131</v>
      </c>
      <c r="I8" s="25" t="s">
        <v>119</v>
      </c>
      <c r="J8" s="26">
        <v>150946930.57000002</v>
      </c>
      <c r="K8" s="26">
        <v>136956337.097</v>
      </c>
      <c r="L8" s="26">
        <v>134731899.79699999</v>
      </c>
      <c r="M8" s="26">
        <v>134449813.8091</v>
      </c>
      <c r="N8" s="26">
        <v>133009221.96909998</v>
      </c>
      <c r="O8" s="26">
        <v>133374739.31909999</v>
      </c>
      <c r="P8" s="26">
        <v>133132920.78909999</v>
      </c>
      <c r="Q8" s="26">
        <v>133030154.16909999</v>
      </c>
      <c r="R8" s="26">
        <v>133067059.3091</v>
      </c>
      <c r="S8" s="26">
        <v>133078382.2491</v>
      </c>
      <c r="T8" s="26">
        <v>132316624.37909999</v>
      </c>
      <c r="U8" s="26">
        <v>128634680.98909999</v>
      </c>
      <c r="V8" s="26">
        <v>128520751.50909999</v>
      </c>
      <c r="W8" s="26">
        <v>0</v>
      </c>
      <c r="X8" s="26">
        <v>0</v>
      </c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</row>
    <row r="9" spans="1:41" x14ac:dyDescent="0.2">
      <c r="A9" s="22" t="s">
        <v>120</v>
      </c>
      <c r="B9" s="23">
        <v>156176676.99406701</v>
      </c>
      <c r="C9" s="23">
        <v>161464214.82407299</v>
      </c>
      <c r="D9" s="23">
        <v>150999445.92108405</v>
      </c>
      <c r="E9" s="23">
        <v>468640337.73922408</v>
      </c>
      <c r="G9" s="99" t="s">
        <v>3</v>
      </c>
      <c r="H9" s="27" t="s">
        <v>131</v>
      </c>
      <c r="I9" s="27" t="s">
        <v>120</v>
      </c>
      <c r="J9" s="28">
        <v>172545048.5352</v>
      </c>
      <c r="K9" s="28">
        <v>169249221.61210001</v>
      </c>
      <c r="L9" s="28">
        <v>163119938.82230002</v>
      </c>
      <c r="M9" s="28">
        <v>163183502.72930002</v>
      </c>
      <c r="N9" s="28">
        <v>163362569.55289999</v>
      </c>
      <c r="O9" s="28">
        <v>161896777.61290002</v>
      </c>
      <c r="P9" s="28">
        <v>161974200.71289998</v>
      </c>
      <c r="Q9" s="28">
        <v>160441057.47289997</v>
      </c>
      <c r="R9" s="28">
        <v>160370343.02289999</v>
      </c>
      <c r="S9" s="28">
        <v>160380300.49289998</v>
      </c>
      <c r="T9" s="28">
        <v>160544544.56290001</v>
      </c>
      <c r="U9" s="28">
        <v>154652048.56289998</v>
      </c>
      <c r="V9" s="28">
        <v>0</v>
      </c>
      <c r="W9" s="28">
        <v>0</v>
      </c>
      <c r="X9" s="28">
        <v>0</v>
      </c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</row>
    <row r="10" spans="1:41" x14ac:dyDescent="0.2">
      <c r="A10" s="19" t="s">
        <v>121</v>
      </c>
      <c r="B10" s="20">
        <v>148167301.71606797</v>
      </c>
      <c r="C10" s="20">
        <v>182931739.52124903</v>
      </c>
      <c r="D10" s="20">
        <v>142665271.48730296</v>
      </c>
      <c r="E10" s="20">
        <v>473764312.72461993</v>
      </c>
      <c r="G10" s="100" t="s">
        <v>3</v>
      </c>
      <c r="H10" s="25" t="s">
        <v>131</v>
      </c>
      <c r="I10" s="25" t="s">
        <v>121</v>
      </c>
      <c r="J10" s="26">
        <v>159191943.22829998</v>
      </c>
      <c r="K10" s="26">
        <v>151351907.83249998</v>
      </c>
      <c r="L10" s="26">
        <v>148544299.84540001</v>
      </c>
      <c r="M10" s="26">
        <v>148818758.5609</v>
      </c>
      <c r="N10" s="26">
        <v>147951484.21089998</v>
      </c>
      <c r="O10" s="26">
        <v>147751971.7414</v>
      </c>
      <c r="P10" s="26">
        <v>147546055.91819999</v>
      </c>
      <c r="Q10" s="26">
        <v>147622138.89820001</v>
      </c>
      <c r="R10" s="26">
        <v>147522397.63819999</v>
      </c>
      <c r="S10" s="26">
        <v>146936960.23820001</v>
      </c>
      <c r="T10" s="26">
        <v>147019146.54819998</v>
      </c>
      <c r="U10" s="26">
        <v>0</v>
      </c>
      <c r="V10" s="26">
        <v>0</v>
      </c>
      <c r="W10" s="26">
        <v>0</v>
      </c>
      <c r="X10" s="26">
        <v>0</v>
      </c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</row>
    <row r="11" spans="1:41" x14ac:dyDescent="0.2">
      <c r="A11" s="22" t="s">
        <v>122</v>
      </c>
      <c r="B11" s="23">
        <v>137124461.23103499</v>
      </c>
      <c r="C11" s="23">
        <v>177351973.85157099</v>
      </c>
      <c r="D11" s="23">
        <v>174333971.09068695</v>
      </c>
      <c r="E11" s="23">
        <v>488810406.17329288</v>
      </c>
      <c r="G11" s="99" t="s">
        <v>3</v>
      </c>
      <c r="H11" s="27" t="s">
        <v>131</v>
      </c>
      <c r="I11" s="27" t="s">
        <v>122</v>
      </c>
      <c r="J11" s="28">
        <v>136791197.08380002</v>
      </c>
      <c r="K11" s="28">
        <v>143568368.021</v>
      </c>
      <c r="L11" s="28">
        <v>141537478.76770002</v>
      </c>
      <c r="M11" s="28">
        <v>140315307.44030002</v>
      </c>
      <c r="N11" s="28">
        <v>141081334.1803</v>
      </c>
      <c r="O11" s="28">
        <v>139630111.49570003</v>
      </c>
      <c r="P11" s="28">
        <v>139846620.1557</v>
      </c>
      <c r="Q11" s="28">
        <v>139112751.07570001</v>
      </c>
      <c r="R11" s="28">
        <v>139127776.41360003</v>
      </c>
      <c r="S11" s="28">
        <v>136058303.58360001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</row>
    <row r="12" spans="1:41" x14ac:dyDescent="0.2">
      <c r="A12" s="19" t="s">
        <v>123</v>
      </c>
      <c r="B12" s="20">
        <v>120450738.92301904</v>
      </c>
      <c r="C12" s="20">
        <v>169512040.52311003</v>
      </c>
      <c r="D12" s="20">
        <v>144669549.72963995</v>
      </c>
      <c r="E12" s="20">
        <v>434632329.17576903</v>
      </c>
      <c r="G12" s="100" t="s">
        <v>3</v>
      </c>
      <c r="H12" s="25" t="s">
        <v>131</v>
      </c>
      <c r="I12" s="25" t="s">
        <v>123</v>
      </c>
      <c r="J12" s="26">
        <v>123247266.42470002</v>
      </c>
      <c r="K12" s="26">
        <v>118621008.61170001</v>
      </c>
      <c r="L12" s="26">
        <v>119741163.96969999</v>
      </c>
      <c r="M12" s="26">
        <v>119683262.86</v>
      </c>
      <c r="N12" s="26">
        <v>119252642.14929999</v>
      </c>
      <c r="O12" s="26">
        <v>119180055.08929999</v>
      </c>
      <c r="P12" s="26">
        <v>119123469.52929999</v>
      </c>
      <c r="Q12" s="26">
        <v>119119189.0793</v>
      </c>
      <c r="R12" s="26">
        <v>119024534.05930001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</row>
    <row r="13" spans="1:41" x14ac:dyDescent="0.2">
      <c r="A13" s="22" t="s">
        <v>124</v>
      </c>
      <c r="B13" s="23">
        <v>110706572.27874099</v>
      </c>
      <c r="C13" s="23">
        <v>160405409.286764</v>
      </c>
      <c r="D13" s="23">
        <v>130673682.49712002</v>
      </c>
      <c r="E13" s="23">
        <v>401785664.06262499</v>
      </c>
      <c r="G13" s="99" t="s">
        <v>3</v>
      </c>
      <c r="H13" s="27" t="s">
        <v>131</v>
      </c>
      <c r="I13" s="27" t="s">
        <v>124</v>
      </c>
      <c r="J13" s="28">
        <v>117701993.18000002</v>
      </c>
      <c r="K13" s="28">
        <v>110993003.54000001</v>
      </c>
      <c r="L13" s="28">
        <v>110295650.28400001</v>
      </c>
      <c r="M13" s="28">
        <v>110557032.7236</v>
      </c>
      <c r="N13" s="28">
        <v>110422197.00360002</v>
      </c>
      <c r="O13" s="28">
        <v>109521193.0336</v>
      </c>
      <c r="P13" s="28">
        <v>109387974.2236</v>
      </c>
      <c r="Q13" s="28">
        <v>108759295.96360001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</row>
    <row r="14" spans="1:41" x14ac:dyDescent="0.2">
      <c r="A14" s="19" t="s">
        <v>125</v>
      </c>
      <c r="B14" s="20">
        <v>137397257.32068104</v>
      </c>
      <c r="C14" s="20">
        <v>158329300.07137698</v>
      </c>
      <c r="D14" s="20">
        <v>142246370.38732201</v>
      </c>
      <c r="E14" s="20">
        <v>437972927.77938002</v>
      </c>
      <c r="G14" s="100" t="s">
        <v>3</v>
      </c>
      <c r="H14" s="25" t="s">
        <v>131</v>
      </c>
      <c r="I14" s="25" t="s">
        <v>125</v>
      </c>
      <c r="J14" s="26">
        <v>142783036.44900101</v>
      </c>
      <c r="K14" s="26">
        <v>138852345.16230005</v>
      </c>
      <c r="L14" s="26">
        <v>137332045.30590004</v>
      </c>
      <c r="M14" s="26">
        <v>136531011.9059</v>
      </c>
      <c r="N14" s="26">
        <v>135733892.19170001</v>
      </c>
      <c r="O14" s="26">
        <v>135563678.3317</v>
      </c>
      <c r="P14" s="26">
        <v>135461607.50170001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</row>
    <row r="15" spans="1:41" x14ac:dyDescent="0.2">
      <c r="A15" s="22" t="s">
        <v>126</v>
      </c>
      <c r="B15" s="23">
        <v>140698404.64515901</v>
      </c>
      <c r="C15" s="23">
        <v>141695755.02433199</v>
      </c>
      <c r="D15" s="23">
        <v>123422737.47471099</v>
      </c>
      <c r="E15" s="23">
        <v>405816897.14420199</v>
      </c>
      <c r="G15" s="99" t="s">
        <v>3</v>
      </c>
      <c r="H15" s="27" t="s">
        <v>131</v>
      </c>
      <c r="I15" s="27" t="s">
        <v>126</v>
      </c>
      <c r="J15" s="28">
        <v>132140861.00939997</v>
      </c>
      <c r="K15" s="28">
        <v>141807888.31140003</v>
      </c>
      <c r="L15" s="28">
        <v>140191204.47310102</v>
      </c>
      <c r="M15" s="28">
        <v>140692097.09650001</v>
      </c>
      <c r="N15" s="28">
        <v>139832267.08650002</v>
      </c>
      <c r="O15" s="28">
        <v>141737322.74650005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x14ac:dyDescent="0.2">
      <c r="A16" s="19" t="s">
        <v>127</v>
      </c>
      <c r="B16" s="20">
        <v>416924056.67484307</v>
      </c>
      <c r="C16" s="20">
        <v>131180680.02080899</v>
      </c>
      <c r="D16" s="20">
        <v>96641597.014190987</v>
      </c>
      <c r="E16" s="20">
        <v>644746333.70984304</v>
      </c>
      <c r="G16" s="100" t="s">
        <v>3</v>
      </c>
      <c r="H16" s="25" t="s">
        <v>131</v>
      </c>
      <c r="I16" s="25" t="s">
        <v>127</v>
      </c>
      <c r="J16" s="26">
        <v>262368535.38110003</v>
      </c>
      <c r="K16" s="26">
        <v>409982799.14560002</v>
      </c>
      <c r="L16" s="26">
        <v>416104963.03049994</v>
      </c>
      <c r="M16" s="26">
        <v>435377436.06199998</v>
      </c>
      <c r="N16" s="26">
        <v>396629383.12859893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:41" x14ac:dyDescent="0.2">
      <c r="A17" s="22" t="s">
        <v>282</v>
      </c>
      <c r="B17" s="23">
        <v>159409450.98696798</v>
      </c>
      <c r="C17" s="23">
        <v>152703898.25871101</v>
      </c>
      <c r="D17" s="23">
        <v>136770899.67270198</v>
      </c>
      <c r="E17" s="23">
        <v>448884248.91838098</v>
      </c>
      <c r="G17" s="99" t="s">
        <v>3</v>
      </c>
      <c r="H17" s="27" t="s">
        <v>131</v>
      </c>
      <c r="I17" s="27" t="s">
        <v>282</v>
      </c>
      <c r="J17" s="28">
        <v>148818590.57410002</v>
      </c>
      <c r="K17" s="28">
        <v>152266926.0652</v>
      </c>
      <c r="L17" s="28">
        <v>155168549.57489899</v>
      </c>
      <c r="M17" s="28">
        <v>154344445.29239896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</row>
    <row r="18" spans="1:41" x14ac:dyDescent="0.2">
      <c r="A18" s="19" t="s">
        <v>283</v>
      </c>
      <c r="B18" s="20">
        <v>161883854.20522797</v>
      </c>
      <c r="C18" s="20">
        <v>168967859.30033702</v>
      </c>
      <c r="D18" s="20">
        <v>177898229.56959701</v>
      </c>
      <c r="E18" s="20">
        <v>508749943.07516199</v>
      </c>
      <c r="G18" s="100" t="s">
        <v>3</v>
      </c>
      <c r="H18" s="25" t="s">
        <v>131</v>
      </c>
      <c r="I18" s="25" t="s">
        <v>283</v>
      </c>
      <c r="J18" s="26">
        <v>144734747.70609999</v>
      </c>
      <c r="K18" s="26">
        <v>154392979.4883</v>
      </c>
      <c r="L18" s="26">
        <v>154768301.1983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</row>
    <row r="19" spans="1:41" x14ac:dyDescent="0.2">
      <c r="A19" s="22" t="s">
        <v>284</v>
      </c>
      <c r="B19" s="23">
        <v>227723530.260903</v>
      </c>
      <c r="C19" s="23">
        <v>192575331.18378702</v>
      </c>
      <c r="D19" s="23">
        <v>169828197.66044095</v>
      </c>
      <c r="E19" s="23">
        <v>590127059.10513091</v>
      </c>
      <c r="G19" s="99" t="s">
        <v>3</v>
      </c>
      <c r="H19" s="27" t="s">
        <v>131</v>
      </c>
      <c r="I19" s="27" t="s">
        <v>284</v>
      </c>
      <c r="J19" s="28">
        <v>202028717.36899999</v>
      </c>
      <c r="K19" s="28">
        <v>213302207.32110003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</row>
    <row r="20" spans="1:41" ht="15" thickBot="1" x14ac:dyDescent="0.25">
      <c r="A20" s="19" t="s">
        <v>285</v>
      </c>
      <c r="B20" s="20">
        <v>225858937.19859695</v>
      </c>
      <c r="C20" s="20">
        <v>195662972.13540798</v>
      </c>
      <c r="D20" s="20">
        <v>178758040.72958702</v>
      </c>
      <c r="E20" s="20">
        <v>600279950.06359196</v>
      </c>
      <c r="G20" s="101" t="s">
        <v>3</v>
      </c>
      <c r="H20" s="102" t="s">
        <v>131</v>
      </c>
      <c r="I20" s="102" t="s">
        <v>285</v>
      </c>
      <c r="J20" s="103">
        <v>167974462.19459999</v>
      </c>
      <c r="K20" s="103">
        <v>0</v>
      </c>
      <c r="L20" s="103">
        <v>0</v>
      </c>
      <c r="M20" s="103">
        <v>0</v>
      </c>
      <c r="N20" s="103">
        <v>0</v>
      </c>
      <c r="O20" s="103">
        <v>0</v>
      </c>
      <c r="P20" s="103">
        <v>0</v>
      </c>
      <c r="Q20" s="103">
        <v>0</v>
      </c>
      <c r="R20" s="103">
        <v>0</v>
      </c>
      <c r="S20" s="103">
        <v>0</v>
      </c>
      <c r="T20" s="103">
        <v>0</v>
      </c>
      <c r="U20" s="103">
        <v>0</v>
      </c>
      <c r="V20" s="103">
        <v>0</v>
      </c>
      <c r="W20" s="103">
        <v>0</v>
      </c>
      <c r="X20" s="103">
        <v>0</v>
      </c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</row>
    <row r="21" spans="1:41" x14ac:dyDescent="0.2">
      <c r="G21" s="96" t="s">
        <v>3</v>
      </c>
      <c r="H21" s="97" t="s">
        <v>132</v>
      </c>
      <c r="I21" s="97" t="s">
        <v>117</v>
      </c>
      <c r="J21" s="98">
        <v>85787537.840000004</v>
      </c>
      <c r="K21" s="98">
        <v>207879643.61999902</v>
      </c>
      <c r="L21" s="98">
        <v>223065266.61999899</v>
      </c>
      <c r="M21" s="98">
        <v>228569568.66999903</v>
      </c>
      <c r="N21" s="98">
        <v>233706130.18000001</v>
      </c>
      <c r="O21" s="98">
        <v>233977844.40999898</v>
      </c>
      <c r="P21" s="98">
        <v>233661522.02999905</v>
      </c>
      <c r="Q21" s="98">
        <v>228840417.63</v>
      </c>
      <c r="R21" s="98">
        <v>228698671.23999998</v>
      </c>
      <c r="S21" s="98">
        <v>228722723.32999995</v>
      </c>
      <c r="T21" s="98">
        <v>228664581.07999998</v>
      </c>
      <c r="U21" s="98">
        <v>228669982.68999997</v>
      </c>
      <c r="V21" s="98">
        <v>228946870.12999997</v>
      </c>
      <c r="W21" s="98">
        <v>228946870.12999997</v>
      </c>
      <c r="X21" s="104">
        <v>228735989.65999997</v>
      </c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</row>
    <row r="22" spans="1:41" x14ac:dyDescent="0.2">
      <c r="G22" s="99" t="s">
        <v>3</v>
      </c>
      <c r="H22" s="27" t="s">
        <v>132</v>
      </c>
      <c r="I22" s="27" t="s">
        <v>118</v>
      </c>
      <c r="J22" s="28">
        <v>67140788.810000002</v>
      </c>
      <c r="K22" s="28">
        <v>145071197.56419998</v>
      </c>
      <c r="L22" s="28">
        <v>162659152.62420002</v>
      </c>
      <c r="M22" s="28">
        <v>172306534.39420006</v>
      </c>
      <c r="N22" s="28">
        <v>173680026.48420003</v>
      </c>
      <c r="O22" s="28">
        <v>174043143.67420003</v>
      </c>
      <c r="P22" s="28">
        <v>174017150.0142</v>
      </c>
      <c r="Q22" s="28">
        <v>173295053.88420001</v>
      </c>
      <c r="R22" s="28">
        <v>172397612.41420001</v>
      </c>
      <c r="S22" s="28">
        <v>172275511.66420001</v>
      </c>
      <c r="T22" s="28">
        <v>172096418.84420002</v>
      </c>
      <c r="U22" s="28">
        <v>172113058.59420002</v>
      </c>
      <c r="V22" s="28">
        <v>172108075.03420001</v>
      </c>
      <c r="W22" s="28">
        <v>172101048.56420001</v>
      </c>
      <c r="X22" s="105">
        <v>0</v>
      </c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</row>
    <row r="23" spans="1:41" x14ac:dyDescent="0.2">
      <c r="A23" t="s">
        <v>290</v>
      </c>
      <c r="G23" s="100" t="s">
        <v>3</v>
      </c>
      <c r="H23" s="25" t="s">
        <v>132</v>
      </c>
      <c r="I23" s="25" t="s">
        <v>119</v>
      </c>
      <c r="J23" s="26">
        <v>67709463.359999999</v>
      </c>
      <c r="K23" s="26">
        <v>119400926.24529999</v>
      </c>
      <c r="L23" s="26">
        <v>128943192.5653</v>
      </c>
      <c r="M23" s="26">
        <v>130885353.20889999</v>
      </c>
      <c r="N23" s="26">
        <v>132315998.00889999</v>
      </c>
      <c r="O23" s="26">
        <v>132408855.0589</v>
      </c>
      <c r="P23" s="26">
        <v>132786094.49889998</v>
      </c>
      <c r="Q23" s="26">
        <v>132900809.86889997</v>
      </c>
      <c r="R23" s="26">
        <v>132931060.55889998</v>
      </c>
      <c r="S23" s="26">
        <v>132968150.55889998</v>
      </c>
      <c r="T23" s="26">
        <v>132303456.2089</v>
      </c>
      <c r="U23" s="26">
        <v>128618948.2789</v>
      </c>
      <c r="V23" s="26">
        <v>128516785.17889999</v>
      </c>
      <c r="W23" s="26">
        <v>0</v>
      </c>
      <c r="X23" s="106">
        <v>0</v>
      </c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</row>
    <row r="24" spans="1:41" x14ac:dyDescent="0.2">
      <c r="G24" s="99" t="s">
        <v>3</v>
      </c>
      <c r="H24" s="27" t="s">
        <v>132</v>
      </c>
      <c r="I24" s="27" t="s">
        <v>120</v>
      </c>
      <c r="J24" s="28">
        <v>73672750.699699998</v>
      </c>
      <c r="K24" s="28">
        <v>143031706.41989997</v>
      </c>
      <c r="L24" s="28">
        <v>155629969.91749996</v>
      </c>
      <c r="M24" s="28">
        <v>159090470.94259995</v>
      </c>
      <c r="N24" s="28">
        <v>159882067.62259996</v>
      </c>
      <c r="O24" s="28">
        <v>159974612.85259995</v>
      </c>
      <c r="P24" s="28">
        <v>160478648.09259999</v>
      </c>
      <c r="Q24" s="28">
        <v>159100579.71259996</v>
      </c>
      <c r="R24" s="28">
        <v>159377834.49259996</v>
      </c>
      <c r="S24" s="28">
        <v>159474584.61259997</v>
      </c>
      <c r="T24" s="28">
        <v>159503267.97259998</v>
      </c>
      <c r="U24" s="28">
        <v>154715765.35259998</v>
      </c>
      <c r="V24" s="28">
        <v>0</v>
      </c>
      <c r="W24" s="28">
        <v>0</v>
      </c>
      <c r="X24" s="105">
        <v>0</v>
      </c>
      <c r="Y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</row>
    <row r="25" spans="1:41" x14ac:dyDescent="0.2">
      <c r="A25" s="5"/>
      <c r="B25" s="1"/>
      <c r="C25" s="1"/>
      <c r="D25" s="1"/>
      <c r="E25" s="1"/>
      <c r="G25" s="100" t="s">
        <v>3</v>
      </c>
      <c r="H25" s="25" t="s">
        <v>132</v>
      </c>
      <c r="I25" s="25" t="s">
        <v>121</v>
      </c>
      <c r="J25" s="26">
        <v>100566249.28479999</v>
      </c>
      <c r="K25" s="26">
        <v>137590002.70169997</v>
      </c>
      <c r="L25" s="26">
        <v>144766244.69910002</v>
      </c>
      <c r="M25" s="26">
        <v>145555467.21510002</v>
      </c>
      <c r="N25" s="26">
        <v>145939208.01509997</v>
      </c>
      <c r="O25" s="26">
        <v>145987084.67509997</v>
      </c>
      <c r="P25" s="26">
        <v>147290137.96509996</v>
      </c>
      <c r="Q25" s="26">
        <v>147389244.62509999</v>
      </c>
      <c r="R25" s="26">
        <v>147329627.8351</v>
      </c>
      <c r="S25" s="26">
        <v>146830871.44509998</v>
      </c>
      <c r="T25" s="26">
        <v>146917090.88509998</v>
      </c>
      <c r="U25" s="26">
        <v>0</v>
      </c>
      <c r="V25" s="26">
        <v>0</v>
      </c>
      <c r="W25" s="26">
        <v>0</v>
      </c>
      <c r="X25" s="106">
        <v>0</v>
      </c>
      <c r="Y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</row>
    <row r="26" spans="1:41" x14ac:dyDescent="0.2">
      <c r="A26" s="5"/>
      <c r="B26" s="1"/>
      <c r="C26" s="1"/>
      <c r="D26" s="1"/>
      <c r="E26" s="1"/>
      <c r="G26" s="99" t="s">
        <v>3</v>
      </c>
      <c r="H26" s="27" t="s">
        <v>132</v>
      </c>
      <c r="I26" s="27" t="s">
        <v>122</v>
      </c>
      <c r="J26" s="28">
        <v>61444667.246400006</v>
      </c>
      <c r="K26" s="28">
        <v>122133038.4809</v>
      </c>
      <c r="L26" s="28">
        <v>130449097.83310001</v>
      </c>
      <c r="M26" s="28">
        <v>135084238.14539999</v>
      </c>
      <c r="N26" s="28">
        <v>137882696.4154</v>
      </c>
      <c r="O26" s="28">
        <v>137820885.74540001</v>
      </c>
      <c r="P26" s="28">
        <v>138145163.43540001</v>
      </c>
      <c r="Q26" s="28">
        <v>137577356.29539999</v>
      </c>
      <c r="R26" s="28">
        <v>134746756.33320004</v>
      </c>
      <c r="S26" s="28">
        <v>134717874.60320002</v>
      </c>
      <c r="T26" s="28">
        <v>0</v>
      </c>
      <c r="U26" s="28">
        <v>0</v>
      </c>
      <c r="V26" s="28">
        <v>0</v>
      </c>
      <c r="W26" s="28">
        <v>0</v>
      </c>
      <c r="X26" s="105">
        <v>0</v>
      </c>
      <c r="Y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</row>
    <row r="27" spans="1:41" x14ac:dyDescent="0.2">
      <c r="A27" s="5"/>
      <c r="B27" s="1"/>
      <c r="C27" s="1"/>
      <c r="D27" s="1"/>
      <c r="E27" s="1"/>
      <c r="G27" s="100" t="s">
        <v>3</v>
      </c>
      <c r="H27" s="25" t="s">
        <v>132</v>
      </c>
      <c r="I27" s="25" t="s">
        <v>123</v>
      </c>
      <c r="J27" s="26">
        <v>54046417.644700013</v>
      </c>
      <c r="K27" s="26">
        <v>103193181.5589</v>
      </c>
      <c r="L27" s="26">
        <v>112488549.28150001</v>
      </c>
      <c r="M27" s="26">
        <v>116193099.0799</v>
      </c>
      <c r="N27" s="26">
        <v>117106311.08919999</v>
      </c>
      <c r="O27" s="26">
        <v>117323210.58919999</v>
      </c>
      <c r="P27" s="26">
        <v>117469823.64919999</v>
      </c>
      <c r="Q27" s="26">
        <v>118105593.9092</v>
      </c>
      <c r="R27" s="26">
        <v>118634693.65919998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106">
        <v>0</v>
      </c>
      <c r="Y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</row>
    <row r="28" spans="1:41" x14ac:dyDescent="0.2">
      <c r="A28" s="5"/>
      <c r="B28" s="1"/>
      <c r="C28" s="1"/>
      <c r="D28" s="1"/>
      <c r="E28" s="1"/>
      <c r="G28" s="99" t="s">
        <v>3</v>
      </c>
      <c r="H28" s="27" t="s">
        <v>132</v>
      </c>
      <c r="I28" s="27" t="s">
        <v>124</v>
      </c>
      <c r="J28" s="28">
        <v>45664648.649999999</v>
      </c>
      <c r="K28" s="28">
        <v>93705950.080000013</v>
      </c>
      <c r="L28" s="28">
        <v>103408239.06739999</v>
      </c>
      <c r="M28" s="28">
        <v>105605764.2235</v>
      </c>
      <c r="N28" s="28">
        <v>106014055.96350001</v>
      </c>
      <c r="O28" s="28">
        <v>107636617.91349998</v>
      </c>
      <c r="P28" s="28">
        <v>108147920.07349999</v>
      </c>
      <c r="Q28" s="28">
        <v>107686308.8435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105">
        <v>0</v>
      </c>
      <c r="Y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</row>
    <row r="29" spans="1:41" x14ac:dyDescent="0.2">
      <c r="A29" s="5"/>
      <c r="B29" s="1"/>
      <c r="C29" s="1"/>
      <c r="D29" s="1"/>
      <c r="E29" s="1"/>
      <c r="G29" s="100" t="s">
        <v>3</v>
      </c>
      <c r="H29" s="25" t="s">
        <v>132</v>
      </c>
      <c r="I29" s="25" t="s">
        <v>125</v>
      </c>
      <c r="J29" s="26">
        <v>75552185.363799989</v>
      </c>
      <c r="K29" s="26">
        <v>124893398.67549999</v>
      </c>
      <c r="L29" s="26">
        <v>129337556.9763</v>
      </c>
      <c r="M29" s="26">
        <v>132953257.91630001</v>
      </c>
      <c r="N29" s="26">
        <v>133861434.87210001</v>
      </c>
      <c r="O29" s="26">
        <v>133299282.55209999</v>
      </c>
      <c r="P29" s="26">
        <v>133258887.95210001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106">
        <v>0</v>
      </c>
      <c r="Y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</row>
    <row r="30" spans="1:41" x14ac:dyDescent="0.2">
      <c r="A30" s="5"/>
      <c r="B30" s="1"/>
      <c r="C30" s="1"/>
      <c r="D30" s="1"/>
      <c r="E30" s="1"/>
      <c r="G30" s="99" t="s">
        <v>3</v>
      </c>
      <c r="H30" s="27" t="s">
        <v>132</v>
      </c>
      <c r="I30" s="27" t="s">
        <v>126</v>
      </c>
      <c r="J30" s="28">
        <v>49283168.57</v>
      </c>
      <c r="K30" s="28">
        <v>108349156.68710005</v>
      </c>
      <c r="L30" s="28">
        <v>127719438.74879999</v>
      </c>
      <c r="M30" s="28">
        <v>132211282.4614</v>
      </c>
      <c r="N30" s="28">
        <v>136486514.75140002</v>
      </c>
      <c r="O30" s="28">
        <v>138482601.3414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105">
        <v>0</v>
      </c>
      <c r="Y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</row>
    <row r="31" spans="1:41" x14ac:dyDescent="0.2">
      <c r="A31" s="5"/>
      <c r="B31" s="1"/>
      <c r="C31" s="1"/>
      <c r="D31" s="1"/>
      <c r="E31" s="1"/>
      <c r="G31" s="100" t="s">
        <v>3</v>
      </c>
      <c r="H31" s="25" t="s">
        <v>132</v>
      </c>
      <c r="I31" s="25" t="s">
        <v>127</v>
      </c>
      <c r="J31" s="26">
        <v>87653617.381699979</v>
      </c>
      <c r="K31" s="26">
        <v>200184005.29049999</v>
      </c>
      <c r="L31" s="26">
        <v>251242888.81549996</v>
      </c>
      <c r="M31" s="26">
        <v>283930444.93350005</v>
      </c>
      <c r="N31" s="26">
        <v>303325820.15349996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106">
        <v>0</v>
      </c>
      <c r="Y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</row>
    <row r="32" spans="1:41" x14ac:dyDescent="0.2">
      <c r="A32" s="5"/>
      <c r="B32" s="1"/>
      <c r="C32" s="1"/>
      <c r="D32" s="1"/>
      <c r="E32" s="1"/>
      <c r="G32" s="99" t="s">
        <v>3</v>
      </c>
      <c r="H32" s="27" t="s">
        <v>132</v>
      </c>
      <c r="I32" s="27" t="s">
        <v>282</v>
      </c>
      <c r="J32" s="28">
        <v>60727416.672299996</v>
      </c>
      <c r="K32" s="28">
        <v>131638884.90699999</v>
      </c>
      <c r="L32" s="28">
        <v>143548927.87170002</v>
      </c>
      <c r="M32" s="28">
        <v>146850128.29859999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105">
        <v>0</v>
      </c>
      <c r="Y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</row>
    <row r="33" spans="1:41" x14ac:dyDescent="0.2">
      <c r="A33" s="5"/>
      <c r="B33" s="1"/>
      <c r="C33" s="1"/>
      <c r="D33" s="1"/>
      <c r="E33" s="1"/>
      <c r="G33" s="100" t="s">
        <v>3</v>
      </c>
      <c r="H33" s="25" t="s">
        <v>132</v>
      </c>
      <c r="I33" s="25" t="s">
        <v>283</v>
      </c>
      <c r="J33" s="26">
        <v>60625552.619999006</v>
      </c>
      <c r="K33" s="26">
        <v>129899433.80919997</v>
      </c>
      <c r="L33" s="26">
        <v>139039842.27919999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106">
        <v>0</v>
      </c>
      <c r="Y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</row>
    <row r="34" spans="1:41" x14ac:dyDescent="0.2">
      <c r="A34" s="5"/>
      <c r="B34" s="1"/>
      <c r="C34" s="1"/>
      <c r="D34" s="1"/>
      <c r="E34" s="1"/>
      <c r="G34" s="99" t="s">
        <v>3</v>
      </c>
      <c r="H34" s="27" t="s">
        <v>132</v>
      </c>
      <c r="I34" s="27" t="s">
        <v>284</v>
      </c>
      <c r="J34" s="28">
        <v>78010900.896299988</v>
      </c>
      <c r="K34" s="28">
        <v>153046120.7385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105">
        <v>0</v>
      </c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</row>
    <row r="35" spans="1:41" ht="15" thickBot="1" x14ac:dyDescent="0.25">
      <c r="A35" s="5"/>
      <c r="B35" s="1"/>
      <c r="C35" s="1"/>
      <c r="D35" s="1"/>
      <c r="E35" s="1"/>
      <c r="G35" s="101" t="s">
        <v>3</v>
      </c>
      <c r="H35" s="102" t="s">
        <v>132</v>
      </c>
      <c r="I35" s="102" t="s">
        <v>285</v>
      </c>
      <c r="J35" s="103">
        <v>67767625.25</v>
      </c>
      <c r="K35" s="103">
        <v>0</v>
      </c>
      <c r="L35" s="103">
        <v>0</v>
      </c>
      <c r="M35" s="103">
        <v>0</v>
      </c>
      <c r="N35" s="103">
        <v>0</v>
      </c>
      <c r="O35" s="103">
        <v>0</v>
      </c>
      <c r="P35" s="103">
        <v>0</v>
      </c>
      <c r="Q35" s="103">
        <v>0</v>
      </c>
      <c r="R35" s="103">
        <v>0</v>
      </c>
      <c r="S35" s="103">
        <v>0</v>
      </c>
      <c r="T35" s="103">
        <v>0</v>
      </c>
      <c r="U35" s="103">
        <v>0</v>
      </c>
      <c r="V35" s="103">
        <v>0</v>
      </c>
      <c r="W35" s="103">
        <v>0</v>
      </c>
      <c r="X35" s="107">
        <v>0</v>
      </c>
      <c r="Y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</row>
    <row r="36" spans="1:41" x14ac:dyDescent="0.2">
      <c r="A36" s="5"/>
      <c r="B36" s="1"/>
      <c r="C36" s="1"/>
      <c r="D36" s="1"/>
      <c r="E36" s="1"/>
      <c r="G36" s="96" t="s">
        <v>38</v>
      </c>
      <c r="H36" s="97" t="s">
        <v>131</v>
      </c>
      <c r="I36" s="97" t="s">
        <v>117</v>
      </c>
      <c r="J36" s="98">
        <v>71587886.148784995</v>
      </c>
      <c r="K36" s="98">
        <v>94139188.417456001</v>
      </c>
      <c r="L36" s="98">
        <v>125159281.88680001</v>
      </c>
      <c r="M36" s="98">
        <v>129352126.72379997</v>
      </c>
      <c r="N36" s="98">
        <v>133366303.22379999</v>
      </c>
      <c r="O36" s="98">
        <v>135352524.79829997</v>
      </c>
      <c r="P36" s="98">
        <v>134679005.33830002</v>
      </c>
      <c r="Q36" s="98">
        <v>134585591.67840001</v>
      </c>
      <c r="R36" s="98">
        <v>133835429.87840001</v>
      </c>
      <c r="S36" s="98">
        <v>133049127.11840001</v>
      </c>
      <c r="T36" s="98">
        <v>132515741.38840002</v>
      </c>
      <c r="U36" s="98">
        <v>133541501.11840002</v>
      </c>
      <c r="V36" s="98">
        <v>133381316.98840003</v>
      </c>
      <c r="W36" s="98">
        <v>134372872.01840001</v>
      </c>
      <c r="X36" s="104">
        <v>134691278.00840002</v>
      </c>
      <c r="Y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</row>
    <row r="37" spans="1:41" x14ac:dyDescent="0.2">
      <c r="A37" s="5"/>
      <c r="B37" s="1"/>
      <c r="C37" s="1"/>
      <c r="D37" s="1"/>
      <c r="E37" s="1"/>
      <c r="G37" s="99" t="s">
        <v>38</v>
      </c>
      <c r="H37" s="27" t="s">
        <v>131</v>
      </c>
      <c r="I37" s="27" t="s">
        <v>118</v>
      </c>
      <c r="J37" s="28">
        <v>67490201.925499991</v>
      </c>
      <c r="K37" s="28">
        <v>102918740.452418</v>
      </c>
      <c r="L37" s="28">
        <v>134579122.996867</v>
      </c>
      <c r="M37" s="28">
        <v>150334154.759655</v>
      </c>
      <c r="N37" s="28">
        <v>161544811.90523896</v>
      </c>
      <c r="O37" s="28">
        <v>160625789.931247</v>
      </c>
      <c r="P37" s="28">
        <v>159071436.42609298</v>
      </c>
      <c r="Q37" s="28">
        <v>158352450.70181498</v>
      </c>
      <c r="R37" s="28">
        <v>156016674.09394601</v>
      </c>
      <c r="S37" s="28">
        <v>155320062.48394597</v>
      </c>
      <c r="T37" s="28">
        <v>156220743.66635194</v>
      </c>
      <c r="U37" s="28">
        <v>155989779.94701096</v>
      </c>
      <c r="V37" s="28">
        <v>157507765.63701096</v>
      </c>
      <c r="W37" s="28">
        <v>156731880.83672699</v>
      </c>
      <c r="X37" s="105">
        <v>0</v>
      </c>
      <c r="Y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</row>
    <row r="38" spans="1:41" x14ac:dyDescent="0.2">
      <c r="A38" s="5"/>
      <c r="B38" s="1"/>
      <c r="C38" s="1"/>
      <c r="D38" s="1"/>
      <c r="E38" s="1"/>
      <c r="G38" s="100" t="s">
        <v>38</v>
      </c>
      <c r="H38" s="25" t="s">
        <v>131</v>
      </c>
      <c r="I38" s="25" t="s">
        <v>119</v>
      </c>
      <c r="J38" s="26">
        <v>63902820.924015999</v>
      </c>
      <c r="K38" s="26">
        <v>97472740.381999969</v>
      </c>
      <c r="L38" s="26">
        <v>136606711.66169998</v>
      </c>
      <c r="M38" s="26">
        <v>156289079.56158102</v>
      </c>
      <c r="N38" s="26">
        <v>162208294.71870002</v>
      </c>
      <c r="O38" s="26">
        <v>163705620.54869998</v>
      </c>
      <c r="P38" s="26">
        <v>161569358.29819998</v>
      </c>
      <c r="Q38" s="26">
        <v>161692391.67019999</v>
      </c>
      <c r="R38" s="26">
        <v>159729525.00019997</v>
      </c>
      <c r="S38" s="26">
        <v>159877382.48019999</v>
      </c>
      <c r="T38" s="26">
        <v>158204741.02019998</v>
      </c>
      <c r="U38" s="26">
        <v>160238298.8802</v>
      </c>
      <c r="V38" s="26">
        <v>160910595.36020002</v>
      </c>
      <c r="W38" s="26">
        <v>0</v>
      </c>
      <c r="X38" s="106">
        <v>0</v>
      </c>
      <c r="Y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</row>
    <row r="39" spans="1:41" x14ac:dyDescent="0.2">
      <c r="A39" s="5"/>
      <c r="B39" s="1"/>
      <c r="C39" s="1"/>
      <c r="D39" s="1"/>
      <c r="E39" s="1"/>
      <c r="G39" s="99" t="s">
        <v>38</v>
      </c>
      <c r="H39" s="27" t="s">
        <v>131</v>
      </c>
      <c r="I39" s="27" t="s">
        <v>120</v>
      </c>
      <c r="J39" s="28">
        <v>66786584.047583997</v>
      </c>
      <c r="K39" s="28">
        <v>102005812.24459401</v>
      </c>
      <c r="L39" s="28">
        <v>138204248.22219801</v>
      </c>
      <c r="M39" s="28">
        <v>158274201.8179</v>
      </c>
      <c r="N39" s="28">
        <v>159778837.22149998</v>
      </c>
      <c r="O39" s="28">
        <v>161180536.36250001</v>
      </c>
      <c r="P39" s="28">
        <v>160787159.0325</v>
      </c>
      <c r="Q39" s="28">
        <v>160041435.9325</v>
      </c>
      <c r="R39" s="28">
        <v>161382877.653108</v>
      </c>
      <c r="S39" s="28">
        <v>159307840.75090003</v>
      </c>
      <c r="T39" s="28">
        <v>158758688.76090002</v>
      </c>
      <c r="U39" s="28">
        <v>158097807.6609</v>
      </c>
      <c r="V39" s="28">
        <v>0</v>
      </c>
      <c r="W39" s="28">
        <v>0</v>
      </c>
      <c r="X39" s="105">
        <v>0</v>
      </c>
      <c r="Y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</row>
    <row r="40" spans="1:41" x14ac:dyDescent="0.2">
      <c r="G40" s="100" t="s">
        <v>38</v>
      </c>
      <c r="H40" s="25" t="s">
        <v>131</v>
      </c>
      <c r="I40" s="25" t="s">
        <v>121</v>
      </c>
      <c r="J40" s="26">
        <v>88260429.070600003</v>
      </c>
      <c r="K40" s="26">
        <v>133472031.11047299</v>
      </c>
      <c r="L40" s="26">
        <v>172072194.67536604</v>
      </c>
      <c r="M40" s="26">
        <v>182783949.71992004</v>
      </c>
      <c r="N40" s="26">
        <v>189133556.124311</v>
      </c>
      <c r="O40" s="26">
        <v>187518871.48968202</v>
      </c>
      <c r="P40" s="26">
        <v>183113964.73585701</v>
      </c>
      <c r="Q40" s="26">
        <v>182054555.72813201</v>
      </c>
      <c r="R40" s="26">
        <v>181418309.82277802</v>
      </c>
      <c r="S40" s="26">
        <v>180302103.01949099</v>
      </c>
      <c r="T40" s="26">
        <v>180706466.905292</v>
      </c>
      <c r="U40" s="26">
        <v>0</v>
      </c>
      <c r="V40" s="26">
        <v>0</v>
      </c>
      <c r="W40" s="26">
        <v>0</v>
      </c>
      <c r="X40" s="106">
        <v>0</v>
      </c>
      <c r="Y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</row>
    <row r="41" spans="1:41" x14ac:dyDescent="0.2">
      <c r="G41" s="99" t="s">
        <v>38</v>
      </c>
      <c r="H41" s="27" t="s">
        <v>131</v>
      </c>
      <c r="I41" s="27" t="s">
        <v>122</v>
      </c>
      <c r="J41" s="28">
        <v>83569944.62706399</v>
      </c>
      <c r="K41" s="28">
        <v>132711490.36137299</v>
      </c>
      <c r="L41" s="28">
        <v>173897931.578372</v>
      </c>
      <c r="M41" s="28">
        <v>188049475.98130006</v>
      </c>
      <c r="N41" s="28">
        <v>188338439.10129997</v>
      </c>
      <c r="O41" s="28">
        <v>184164574.92919901</v>
      </c>
      <c r="P41" s="28">
        <v>182291544.79399899</v>
      </c>
      <c r="Q41" s="28">
        <v>179170128.45399901</v>
      </c>
      <c r="R41" s="28">
        <v>175076992.00399899</v>
      </c>
      <c r="S41" s="28">
        <v>172597928.82399902</v>
      </c>
      <c r="T41" s="28">
        <v>0</v>
      </c>
      <c r="U41" s="28">
        <v>0</v>
      </c>
      <c r="V41" s="28">
        <v>0</v>
      </c>
      <c r="W41" s="28">
        <v>0</v>
      </c>
      <c r="X41" s="105">
        <v>0</v>
      </c>
      <c r="Y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</row>
    <row r="42" spans="1:41" x14ac:dyDescent="0.2">
      <c r="G42" s="100" t="s">
        <v>38</v>
      </c>
      <c r="H42" s="25" t="s">
        <v>131</v>
      </c>
      <c r="I42" s="25" t="s">
        <v>123</v>
      </c>
      <c r="J42" s="26">
        <v>79590206.007400006</v>
      </c>
      <c r="K42" s="26">
        <v>119290109.46770002</v>
      </c>
      <c r="L42" s="26">
        <v>162269883.29059997</v>
      </c>
      <c r="M42" s="26">
        <v>169485220.89909998</v>
      </c>
      <c r="N42" s="26">
        <v>168200553.72149998</v>
      </c>
      <c r="O42" s="26">
        <v>172870549.93039998</v>
      </c>
      <c r="P42" s="26">
        <v>171426444.04039997</v>
      </c>
      <c r="Q42" s="26">
        <v>168841696.8556</v>
      </c>
      <c r="R42" s="26">
        <v>165831034.88210002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106">
        <v>0</v>
      </c>
      <c r="Y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</row>
    <row r="43" spans="1:41" x14ac:dyDescent="0.2">
      <c r="G43" s="99" t="s">
        <v>38</v>
      </c>
      <c r="H43" s="27" t="s">
        <v>131</v>
      </c>
      <c r="I43" s="27" t="s">
        <v>124</v>
      </c>
      <c r="J43" s="28">
        <v>72153176.528000012</v>
      </c>
      <c r="K43" s="28">
        <v>113280267.18700001</v>
      </c>
      <c r="L43" s="28">
        <v>150992898.7243</v>
      </c>
      <c r="M43" s="28">
        <v>160112773.51519999</v>
      </c>
      <c r="N43" s="28">
        <v>163088319.405287</v>
      </c>
      <c r="O43" s="28">
        <v>162568274.33300003</v>
      </c>
      <c r="P43" s="28">
        <v>159982875.15501902</v>
      </c>
      <c r="Q43" s="28">
        <v>155622898.18300003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105">
        <v>0</v>
      </c>
      <c r="Y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</row>
    <row r="44" spans="1:41" x14ac:dyDescent="0.2">
      <c r="G44" s="100" t="s">
        <v>38</v>
      </c>
      <c r="H44" s="25" t="s">
        <v>131</v>
      </c>
      <c r="I44" s="25" t="s">
        <v>125</v>
      </c>
      <c r="J44" s="26">
        <v>84577527.62030001</v>
      </c>
      <c r="K44" s="26">
        <v>117288810.24019998</v>
      </c>
      <c r="L44" s="26">
        <v>141559956.54999998</v>
      </c>
      <c r="M44" s="26">
        <v>148737553.77616099</v>
      </c>
      <c r="N44" s="26">
        <v>152883951.008881</v>
      </c>
      <c r="O44" s="26">
        <v>153307657.38437897</v>
      </c>
      <c r="P44" s="26">
        <v>151355116.92829999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106">
        <v>0</v>
      </c>
      <c r="Y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</row>
    <row r="45" spans="1:41" x14ac:dyDescent="0.2">
      <c r="G45" s="99" t="s">
        <v>38</v>
      </c>
      <c r="H45" s="27" t="s">
        <v>131</v>
      </c>
      <c r="I45" s="27" t="s">
        <v>126</v>
      </c>
      <c r="J45" s="28">
        <v>60591815.404800005</v>
      </c>
      <c r="K45" s="28">
        <v>83391298.744000003</v>
      </c>
      <c r="L45" s="28">
        <v>111891642.828999</v>
      </c>
      <c r="M45" s="28">
        <v>122045701.16910002</v>
      </c>
      <c r="N45" s="28">
        <v>130405356.66739999</v>
      </c>
      <c r="O45" s="28">
        <v>129568871.08879998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105">
        <v>0</v>
      </c>
      <c r="Y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</row>
    <row r="46" spans="1:41" x14ac:dyDescent="0.2">
      <c r="G46" s="100" t="s">
        <v>38</v>
      </c>
      <c r="H46" s="25" t="s">
        <v>131</v>
      </c>
      <c r="I46" s="25" t="s">
        <v>127</v>
      </c>
      <c r="J46" s="26">
        <v>53507500.294600002</v>
      </c>
      <c r="K46" s="26">
        <v>66501429.478799999</v>
      </c>
      <c r="L46" s="26">
        <v>86371205.064700007</v>
      </c>
      <c r="M46" s="26">
        <v>97725973.8037</v>
      </c>
      <c r="N46" s="26">
        <v>104247701.89289999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106">
        <v>0</v>
      </c>
      <c r="Y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</row>
    <row r="47" spans="1:41" x14ac:dyDescent="0.2">
      <c r="G47" s="99" t="s">
        <v>38</v>
      </c>
      <c r="H47" s="27" t="s">
        <v>131</v>
      </c>
      <c r="I47" s="27" t="s">
        <v>282</v>
      </c>
      <c r="J47" s="28">
        <v>48681408.937899999</v>
      </c>
      <c r="K47" s="28">
        <v>64683012.023400001</v>
      </c>
      <c r="L47" s="28">
        <v>94451698.471200988</v>
      </c>
      <c r="M47" s="28">
        <v>110149215.32490003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105">
        <v>0</v>
      </c>
      <c r="Y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</row>
    <row r="48" spans="1:41" x14ac:dyDescent="0.2">
      <c r="G48" s="100" t="s">
        <v>38</v>
      </c>
      <c r="H48" s="25" t="s">
        <v>131</v>
      </c>
      <c r="I48" s="25" t="s">
        <v>283</v>
      </c>
      <c r="J48" s="26">
        <v>56301722.965100989</v>
      </c>
      <c r="K48" s="26">
        <v>80740156.307899997</v>
      </c>
      <c r="L48" s="26">
        <v>112428661.97069001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106">
        <v>0</v>
      </c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</row>
    <row r="49" spans="7:41" x14ac:dyDescent="0.2">
      <c r="G49" s="99" t="s">
        <v>38</v>
      </c>
      <c r="H49" s="27" t="s">
        <v>131</v>
      </c>
      <c r="I49" s="27" t="s">
        <v>284</v>
      </c>
      <c r="J49" s="28">
        <v>52368107.638999999</v>
      </c>
      <c r="K49" s="28">
        <v>91586179.39260003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105">
        <v>0</v>
      </c>
      <c r="Y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</row>
    <row r="50" spans="7:41" ht="15" thickBot="1" x14ac:dyDescent="0.25">
      <c r="G50" s="101" t="s">
        <v>38</v>
      </c>
      <c r="H50" s="102" t="s">
        <v>131</v>
      </c>
      <c r="I50" s="102" t="s">
        <v>285</v>
      </c>
      <c r="J50" s="103">
        <v>63911853.152500004</v>
      </c>
      <c r="K50" s="103">
        <v>0</v>
      </c>
      <c r="L50" s="103">
        <v>0</v>
      </c>
      <c r="M50" s="103">
        <v>0</v>
      </c>
      <c r="N50" s="103">
        <v>0</v>
      </c>
      <c r="O50" s="103">
        <v>0</v>
      </c>
      <c r="P50" s="103">
        <v>0</v>
      </c>
      <c r="Q50" s="103">
        <v>0</v>
      </c>
      <c r="R50" s="103">
        <v>0</v>
      </c>
      <c r="S50" s="103">
        <v>0</v>
      </c>
      <c r="T50" s="103">
        <v>0</v>
      </c>
      <c r="U50" s="103">
        <v>0</v>
      </c>
      <c r="V50" s="103">
        <v>0</v>
      </c>
      <c r="W50" s="103">
        <v>0</v>
      </c>
      <c r="X50" s="107">
        <v>0</v>
      </c>
      <c r="Y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</row>
    <row r="51" spans="7:41" x14ac:dyDescent="0.2">
      <c r="G51" s="96" t="s">
        <v>38</v>
      </c>
      <c r="H51" s="97" t="s">
        <v>132</v>
      </c>
      <c r="I51" s="97" t="s">
        <v>117</v>
      </c>
      <c r="J51" s="98">
        <v>2498261.1760999998</v>
      </c>
      <c r="K51" s="98">
        <v>10483352.858399998</v>
      </c>
      <c r="L51" s="98">
        <v>24928766.876700003</v>
      </c>
      <c r="M51" s="98">
        <v>47741795.068399988</v>
      </c>
      <c r="N51" s="98">
        <v>65780431.328400001</v>
      </c>
      <c r="O51" s="98">
        <v>85949745.248400018</v>
      </c>
      <c r="P51" s="98">
        <v>101287991.81840001</v>
      </c>
      <c r="Q51" s="98">
        <v>109625762.94839999</v>
      </c>
      <c r="R51" s="98">
        <v>120565570.9384</v>
      </c>
      <c r="S51" s="98">
        <v>124855222.42839999</v>
      </c>
      <c r="T51" s="98">
        <v>126444647.86840001</v>
      </c>
      <c r="U51" s="98">
        <v>126839944.58840001</v>
      </c>
      <c r="V51" s="98">
        <v>127821572.86840001</v>
      </c>
      <c r="W51" s="98">
        <v>128614381.22840001</v>
      </c>
      <c r="X51" s="104">
        <v>131824439.94840001</v>
      </c>
      <c r="Y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</row>
    <row r="52" spans="7:41" x14ac:dyDescent="0.2">
      <c r="G52" s="99" t="s">
        <v>38</v>
      </c>
      <c r="H52" s="27" t="s">
        <v>132</v>
      </c>
      <c r="I52" s="27" t="s">
        <v>118</v>
      </c>
      <c r="J52" s="28">
        <v>2474076.5469999998</v>
      </c>
      <c r="K52" s="28">
        <v>8801262.3891000003</v>
      </c>
      <c r="L52" s="28">
        <v>26964174.7762</v>
      </c>
      <c r="M52" s="28">
        <v>50686199.744100004</v>
      </c>
      <c r="N52" s="28">
        <v>83097645.214600027</v>
      </c>
      <c r="O52" s="28">
        <v>107923659.10780001</v>
      </c>
      <c r="P52" s="28">
        <v>124433471.7896</v>
      </c>
      <c r="Q52" s="28">
        <v>135593291.41960001</v>
      </c>
      <c r="R52" s="28">
        <v>142617025.81391203</v>
      </c>
      <c r="S52" s="28">
        <v>146006118.033912</v>
      </c>
      <c r="T52" s="28">
        <v>149243067.84391201</v>
      </c>
      <c r="U52" s="28">
        <v>151029138.99391201</v>
      </c>
      <c r="V52" s="28">
        <v>154043580.99391198</v>
      </c>
      <c r="W52" s="28">
        <v>153782739.33391199</v>
      </c>
      <c r="X52" s="105">
        <v>0</v>
      </c>
      <c r="Y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</row>
    <row r="53" spans="7:41" x14ac:dyDescent="0.2">
      <c r="G53" s="100" t="s">
        <v>38</v>
      </c>
      <c r="H53" s="25" t="s">
        <v>132</v>
      </c>
      <c r="I53" s="25" t="s">
        <v>119</v>
      </c>
      <c r="J53" s="26">
        <v>2332572.9877999998</v>
      </c>
      <c r="K53" s="26">
        <v>11085328.665000001</v>
      </c>
      <c r="L53" s="26">
        <v>28005707.799400002</v>
      </c>
      <c r="M53" s="26">
        <v>54377890.596199989</v>
      </c>
      <c r="N53" s="26">
        <v>83574024.626099989</v>
      </c>
      <c r="O53" s="26">
        <v>105228202.07609998</v>
      </c>
      <c r="P53" s="26">
        <v>123909105.96100001</v>
      </c>
      <c r="Q53" s="26">
        <v>134354576.37099999</v>
      </c>
      <c r="R53" s="26">
        <v>139807416.53099999</v>
      </c>
      <c r="S53" s="26">
        <v>143935956.06099999</v>
      </c>
      <c r="T53" s="26">
        <v>147762843.31100002</v>
      </c>
      <c r="U53" s="26">
        <v>150287111.51100001</v>
      </c>
      <c r="V53" s="26">
        <v>150963658.47100002</v>
      </c>
      <c r="W53" s="26">
        <v>0</v>
      </c>
      <c r="X53" s="106">
        <v>0</v>
      </c>
      <c r="Y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</row>
    <row r="54" spans="7:41" x14ac:dyDescent="0.2">
      <c r="G54" s="99" t="s">
        <v>38</v>
      </c>
      <c r="H54" s="27" t="s">
        <v>132</v>
      </c>
      <c r="I54" s="27" t="s">
        <v>120</v>
      </c>
      <c r="J54" s="28">
        <v>2337983.11</v>
      </c>
      <c r="K54" s="28">
        <v>11984130.729999999</v>
      </c>
      <c r="L54" s="28">
        <v>30900852.821399994</v>
      </c>
      <c r="M54" s="28">
        <v>60010896.271399997</v>
      </c>
      <c r="N54" s="28">
        <v>89124264.541400015</v>
      </c>
      <c r="O54" s="28">
        <v>113025614.40109999</v>
      </c>
      <c r="P54" s="28">
        <v>127430711.3811</v>
      </c>
      <c r="Q54" s="28">
        <v>133752243.88109998</v>
      </c>
      <c r="R54" s="28">
        <v>140984215.56110001</v>
      </c>
      <c r="S54" s="28">
        <v>146514748.28109998</v>
      </c>
      <c r="T54" s="28">
        <v>150064646.2211</v>
      </c>
      <c r="U54" s="28">
        <v>151258622.34110001</v>
      </c>
      <c r="V54" s="28">
        <v>0</v>
      </c>
      <c r="W54" s="28">
        <v>0</v>
      </c>
      <c r="X54" s="105">
        <v>0</v>
      </c>
      <c r="Y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</row>
    <row r="55" spans="7:41" x14ac:dyDescent="0.2">
      <c r="G55" s="100" t="s">
        <v>38</v>
      </c>
      <c r="H55" s="25" t="s">
        <v>132</v>
      </c>
      <c r="I55" s="25" t="s">
        <v>121</v>
      </c>
      <c r="J55" s="26">
        <v>1981803.3</v>
      </c>
      <c r="K55" s="26">
        <v>12290045.943099996</v>
      </c>
      <c r="L55" s="26">
        <v>34122579.630800009</v>
      </c>
      <c r="M55" s="26">
        <v>72013409.15079999</v>
      </c>
      <c r="N55" s="26">
        <v>104204512.29090001</v>
      </c>
      <c r="O55" s="26">
        <v>128954144.335596</v>
      </c>
      <c r="P55" s="26">
        <v>144392173.66707698</v>
      </c>
      <c r="Q55" s="26">
        <v>152654858.02815598</v>
      </c>
      <c r="R55" s="26">
        <v>160461683.83759999</v>
      </c>
      <c r="S55" s="26">
        <v>166301489.96360299</v>
      </c>
      <c r="T55" s="26">
        <v>170158363.69082299</v>
      </c>
      <c r="U55" s="26">
        <v>0</v>
      </c>
      <c r="V55" s="26">
        <v>0</v>
      </c>
      <c r="W55" s="26">
        <v>0</v>
      </c>
      <c r="X55" s="106">
        <v>0</v>
      </c>
      <c r="Y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</row>
    <row r="56" spans="7:41" x14ac:dyDescent="0.2">
      <c r="G56" s="99" t="s">
        <v>38</v>
      </c>
      <c r="H56" s="27" t="s">
        <v>132</v>
      </c>
      <c r="I56" s="27" t="s">
        <v>122</v>
      </c>
      <c r="J56" s="28">
        <v>2356843.7623000001</v>
      </c>
      <c r="K56" s="28">
        <v>13679407.4757</v>
      </c>
      <c r="L56" s="28">
        <v>34835240.597899996</v>
      </c>
      <c r="M56" s="28">
        <v>60327546.932899989</v>
      </c>
      <c r="N56" s="28">
        <v>95633244.072900012</v>
      </c>
      <c r="O56" s="28">
        <v>116905083.83289997</v>
      </c>
      <c r="P56" s="28">
        <v>129414696.81289999</v>
      </c>
      <c r="Q56" s="28">
        <v>141039086.8328</v>
      </c>
      <c r="R56" s="28">
        <v>151212149.43280005</v>
      </c>
      <c r="S56" s="28">
        <v>155436296.89280009</v>
      </c>
      <c r="T56" s="28">
        <v>0</v>
      </c>
      <c r="U56" s="28">
        <v>0</v>
      </c>
      <c r="V56" s="28">
        <v>0</v>
      </c>
      <c r="W56" s="28">
        <v>0</v>
      </c>
      <c r="X56" s="105">
        <v>0</v>
      </c>
      <c r="Y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</row>
    <row r="57" spans="7:41" x14ac:dyDescent="0.2">
      <c r="G57" s="100" t="s">
        <v>38</v>
      </c>
      <c r="H57" s="25" t="s">
        <v>132</v>
      </c>
      <c r="I57" s="25" t="s">
        <v>123</v>
      </c>
      <c r="J57" s="26">
        <v>2017221.4200000002</v>
      </c>
      <c r="K57" s="26">
        <v>10965795.0503</v>
      </c>
      <c r="L57" s="26">
        <v>30691693.970900003</v>
      </c>
      <c r="M57" s="26">
        <v>55084079.852199994</v>
      </c>
      <c r="N57" s="26">
        <v>77222285.472200006</v>
      </c>
      <c r="O57" s="26">
        <v>97018263.512199998</v>
      </c>
      <c r="P57" s="26">
        <v>120587514.50219999</v>
      </c>
      <c r="Q57" s="26">
        <v>132899144.24219999</v>
      </c>
      <c r="R57" s="26">
        <v>140736419.62220001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106">
        <v>0</v>
      </c>
      <c r="Y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</row>
    <row r="58" spans="7:41" x14ac:dyDescent="0.2">
      <c r="G58" s="99" t="s">
        <v>38</v>
      </c>
      <c r="H58" s="27" t="s">
        <v>132</v>
      </c>
      <c r="I58" s="27" t="s">
        <v>124</v>
      </c>
      <c r="J58" s="28">
        <v>2133661.3996000001</v>
      </c>
      <c r="K58" s="28">
        <v>12075541.631100001</v>
      </c>
      <c r="L58" s="28">
        <v>33151996.555700008</v>
      </c>
      <c r="M58" s="28">
        <v>56903351.755099997</v>
      </c>
      <c r="N58" s="28">
        <v>78345378.742899999</v>
      </c>
      <c r="O58" s="28">
        <v>95764727.732900009</v>
      </c>
      <c r="P58" s="28">
        <v>110990014.0829</v>
      </c>
      <c r="Q58" s="28">
        <v>124314502.81289999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105">
        <v>0</v>
      </c>
      <c r="Y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</row>
    <row r="59" spans="7:41" x14ac:dyDescent="0.2">
      <c r="G59" s="100" t="s">
        <v>38</v>
      </c>
      <c r="H59" s="25" t="s">
        <v>132</v>
      </c>
      <c r="I59" s="25" t="s">
        <v>125</v>
      </c>
      <c r="J59" s="26">
        <v>1944894.4451000001</v>
      </c>
      <c r="K59" s="26">
        <v>9990346.7167999987</v>
      </c>
      <c r="L59" s="26">
        <v>25860308.321899995</v>
      </c>
      <c r="M59" s="26">
        <v>44352614.814599991</v>
      </c>
      <c r="N59" s="26">
        <v>62302263.507999994</v>
      </c>
      <c r="O59" s="26">
        <v>85505874.907999992</v>
      </c>
      <c r="P59" s="26">
        <v>104316149.2545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106">
        <v>0</v>
      </c>
      <c r="Y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</row>
    <row r="60" spans="7:41" x14ac:dyDescent="0.2">
      <c r="G60" s="99" t="s">
        <v>38</v>
      </c>
      <c r="H60" s="27" t="s">
        <v>132</v>
      </c>
      <c r="I60" s="27" t="s">
        <v>126</v>
      </c>
      <c r="J60" s="28">
        <v>1729514.0649999999</v>
      </c>
      <c r="K60" s="28">
        <v>7631841.1349999998</v>
      </c>
      <c r="L60" s="28">
        <v>17170547.774999995</v>
      </c>
      <c r="M60" s="28">
        <v>34303540.660099998</v>
      </c>
      <c r="N60" s="28">
        <v>51056218.633700006</v>
      </c>
      <c r="O60" s="28">
        <v>70500657.712200016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105">
        <v>0</v>
      </c>
      <c r="Y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</row>
    <row r="61" spans="7:41" x14ac:dyDescent="0.2">
      <c r="G61" s="100" t="s">
        <v>38</v>
      </c>
      <c r="H61" s="25" t="s">
        <v>132</v>
      </c>
      <c r="I61" s="25" t="s">
        <v>127</v>
      </c>
      <c r="J61" s="26">
        <v>1048382.4500000001</v>
      </c>
      <c r="K61" s="26">
        <v>3885717.2979999995</v>
      </c>
      <c r="L61" s="26">
        <v>12802571.133900002</v>
      </c>
      <c r="M61" s="26">
        <v>23188892.647500001</v>
      </c>
      <c r="N61" s="26">
        <v>40551446.867500007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106">
        <v>0</v>
      </c>
      <c r="Y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</row>
    <row r="62" spans="7:41" x14ac:dyDescent="0.2">
      <c r="G62" s="99" t="s">
        <v>38</v>
      </c>
      <c r="H62" s="27" t="s">
        <v>132</v>
      </c>
      <c r="I62" s="27" t="s">
        <v>282</v>
      </c>
      <c r="J62" s="28">
        <v>1239919.3406</v>
      </c>
      <c r="K62" s="28">
        <v>4475423.7205999997</v>
      </c>
      <c r="L62" s="28">
        <v>12794215.3106</v>
      </c>
      <c r="M62" s="28">
        <v>26615445.567600001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105">
        <v>0</v>
      </c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</row>
    <row r="63" spans="7:41" x14ac:dyDescent="0.2">
      <c r="G63" s="100" t="s">
        <v>38</v>
      </c>
      <c r="H63" s="25" t="s">
        <v>132</v>
      </c>
      <c r="I63" s="25" t="s">
        <v>283</v>
      </c>
      <c r="J63" s="26">
        <v>1183167.2000000002</v>
      </c>
      <c r="K63" s="26">
        <v>5002789.1498000007</v>
      </c>
      <c r="L63" s="26">
        <v>16358372.791799998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106">
        <v>0</v>
      </c>
      <c r="Y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</row>
    <row r="64" spans="7:41" x14ac:dyDescent="0.2">
      <c r="G64" s="99" t="s">
        <v>38</v>
      </c>
      <c r="H64" s="27" t="s">
        <v>132</v>
      </c>
      <c r="I64" s="27" t="s">
        <v>284</v>
      </c>
      <c r="J64" s="28">
        <v>1104030.1599999997</v>
      </c>
      <c r="K64" s="28">
        <v>5626327.1105000013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105">
        <v>0</v>
      </c>
      <c r="Y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</row>
    <row r="65" spans="7:41" ht="15" thickBot="1" x14ac:dyDescent="0.25">
      <c r="G65" s="101" t="s">
        <v>38</v>
      </c>
      <c r="H65" s="102" t="s">
        <v>132</v>
      </c>
      <c r="I65" s="102" t="s">
        <v>285</v>
      </c>
      <c r="J65" s="103">
        <v>1235976.5999999999</v>
      </c>
      <c r="K65" s="103">
        <v>0</v>
      </c>
      <c r="L65" s="103">
        <v>0</v>
      </c>
      <c r="M65" s="103">
        <v>0</v>
      </c>
      <c r="N65" s="103">
        <v>0</v>
      </c>
      <c r="O65" s="103">
        <v>0</v>
      </c>
      <c r="P65" s="103">
        <v>0</v>
      </c>
      <c r="Q65" s="103">
        <v>0</v>
      </c>
      <c r="R65" s="103">
        <v>0</v>
      </c>
      <c r="S65" s="103">
        <v>0</v>
      </c>
      <c r="T65" s="103">
        <v>0</v>
      </c>
      <c r="U65" s="103">
        <v>0</v>
      </c>
      <c r="V65" s="103">
        <v>0</v>
      </c>
      <c r="W65" s="103">
        <v>0</v>
      </c>
      <c r="X65" s="107">
        <v>0</v>
      </c>
      <c r="Y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</row>
    <row r="66" spans="7:41" x14ac:dyDescent="0.2">
      <c r="G66" s="96" t="s">
        <v>5</v>
      </c>
      <c r="H66" s="97" t="s">
        <v>131</v>
      </c>
      <c r="I66" s="97" t="s">
        <v>117</v>
      </c>
      <c r="J66" s="98">
        <v>106167835.40702599</v>
      </c>
      <c r="K66" s="98">
        <v>145903099.75982299</v>
      </c>
      <c r="L66" s="98">
        <v>164167211.80295503</v>
      </c>
      <c r="M66" s="98">
        <v>168376772.74300003</v>
      </c>
      <c r="N66" s="98">
        <v>164795393.09300002</v>
      </c>
      <c r="O66" s="98">
        <v>167237353.0896</v>
      </c>
      <c r="P66" s="98">
        <v>165478464.15020001</v>
      </c>
      <c r="Q66" s="98">
        <v>165213417.26019999</v>
      </c>
      <c r="R66" s="98">
        <v>165436875.37020004</v>
      </c>
      <c r="S66" s="98">
        <v>159085804.89019999</v>
      </c>
      <c r="T66" s="98">
        <v>157649798.39019999</v>
      </c>
      <c r="U66" s="98">
        <v>156654079.18019998</v>
      </c>
      <c r="V66" s="98">
        <v>156187544.02019998</v>
      </c>
      <c r="W66" s="98">
        <v>156184031.51019996</v>
      </c>
      <c r="X66" s="104">
        <v>156808160.99019998</v>
      </c>
      <c r="Y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</row>
    <row r="67" spans="7:41" x14ac:dyDescent="0.2">
      <c r="G67" s="99" t="s">
        <v>5</v>
      </c>
      <c r="H67" s="27" t="s">
        <v>131</v>
      </c>
      <c r="I67" s="27" t="s">
        <v>118</v>
      </c>
      <c r="J67" s="28">
        <v>97614611.293854997</v>
      </c>
      <c r="K67" s="28">
        <v>129424899.87698299</v>
      </c>
      <c r="L67" s="28">
        <v>151209616.76969799</v>
      </c>
      <c r="M67" s="28">
        <v>160972838.63974801</v>
      </c>
      <c r="N67" s="28">
        <v>157016629.01030001</v>
      </c>
      <c r="O67" s="28">
        <v>156306928.55030003</v>
      </c>
      <c r="P67" s="28">
        <v>156975088.92341703</v>
      </c>
      <c r="Q67" s="28">
        <v>151834982.11870003</v>
      </c>
      <c r="R67" s="28">
        <v>153963131.45563701</v>
      </c>
      <c r="S67" s="28">
        <v>152081957.66563702</v>
      </c>
      <c r="T67" s="28">
        <v>151927045.71566904</v>
      </c>
      <c r="U67" s="28">
        <v>151637340.878066</v>
      </c>
      <c r="V67" s="28">
        <v>151147429.08806601</v>
      </c>
      <c r="W67" s="28">
        <v>150911643.47870001</v>
      </c>
      <c r="X67" s="105">
        <v>0</v>
      </c>
      <c r="Y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</row>
    <row r="68" spans="7:41" x14ac:dyDescent="0.2">
      <c r="G68" s="100" t="s">
        <v>5</v>
      </c>
      <c r="H68" s="25" t="s">
        <v>131</v>
      </c>
      <c r="I68" s="25" t="s">
        <v>119</v>
      </c>
      <c r="J68" s="26">
        <v>97176677.937390998</v>
      </c>
      <c r="K68" s="26">
        <v>132205241.20927399</v>
      </c>
      <c r="L68" s="26">
        <v>152471061.71178997</v>
      </c>
      <c r="M68" s="26">
        <v>158474581.06660002</v>
      </c>
      <c r="N68" s="26">
        <v>153121026.76780003</v>
      </c>
      <c r="O68" s="26">
        <v>151111829.4165</v>
      </c>
      <c r="P68" s="26">
        <v>151683821.31650001</v>
      </c>
      <c r="Q68" s="26">
        <v>149911833.49880001</v>
      </c>
      <c r="R68" s="26">
        <v>149596901.74880001</v>
      </c>
      <c r="S68" s="26">
        <v>148506306.59880003</v>
      </c>
      <c r="T68" s="26">
        <v>148619959.1288</v>
      </c>
      <c r="U68" s="26">
        <v>146907409.4188</v>
      </c>
      <c r="V68" s="26">
        <v>146301428.6988</v>
      </c>
      <c r="W68" s="26">
        <v>0</v>
      </c>
      <c r="X68" s="106">
        <v>0</v>
      </c>
      <c r="Y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</row>
    <row r="69" spans="7:41" x14ac:dyDescent="0.2">
      <c r="G69" s="99" t="s">
        <v>5</v>
      </c>
      <c r="H69" s="27" t="s">
        <v>131</v>
      </c>
      <c r="I69" s="27" t="s">
        <v>120</v>
      </c>
      <c r="J69" s="28">
        <v>99089394.876599997</v>
      </c>
      <c r="K69" s="28">
        <v>135065593.45310003</v>
      </c>
      <c r="L69" s="28">
        <v>158451391.18099999</v>
      </c>
      <c r="M69" s="28">
        <v>167509884.9161</v>
      </c>
      <c r="N69" s="28">
        <v>160018997.67130005</v>
      </c>
      <c r="O69" s="28">
        <v>154700000.71820006</v>
      </c>
      <c r="P69" s="28">
        <v>152039222.4082</v>
      </c>
      <c r="Q69" s="28">
        <v>149892419.41960004</v>
      </c>
      <c r="R69" s="28">
        <v>148754095.34837899</v>
      </c>
      <c r="S69" s="28">
        <v>147528734.82960001</v>
      </c>
      <c r="T69" s="28">
        <v>147372728.37290001</v>
      </c>
      <c r="U69" s="28">
        <v>147391083.28949997</v>
      </c>
      <c r="V69" s="28">
        <v>0</v>
      </c>
      <c r="W69" s="28">
        <v>0</v>
      </c>
      <c r="X69" s="105">
        <v>0</v>
      </c>
      <c r="Y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</row>
    <row r="70" spans="7:41" x14ac:dyDescent="0.2">
      <c r="G70" s="100" t="s">
        <v>5</v>
      </c>
      <c r="H70" s="25" t="s">
        <v>131</v>
      </c>
      <c r="I70" s="25" t="s">
        <v>121</v>
      </c>
      <c r="J70" s="26">
        <v>98034073.149100021</v>
      </c>
      <c r="K70" s="26">
        <v>135753946.9932</v>
      </c>
      <c r="L70" s="26">
        <v>161132836.62759998</v>
      </c>
      <c r="M70" s="26">
        <v>160448737.7024</v>
      </c>
      <c r="N70" s="26">
        <v>155911807.05919999</v>
      </c>
      <c r="O70" s="26">
        <v>151279256.44399998</v>
      </c>
      <c r="P70" s="26">
        <v>147832237.30670002</v>
      </c>
      <c r="Q70" s="26">
        <v>148501011.53670004</v>
      </c>
      <c r="R70" s="26">
        <v>141218481.4567</v>
      </c>
      <c r="S70" s="26">
        <v>140983750.10870004</v>
      </c>
      <c r="T70" s="26">
        <v>139931549.35870001</v>
      </c>
      <c r="U70" s="26">
        <v>0</v>
      </c>
      <c r="V70" s="26">
        <v>0</v>
      </c>
      <c r="W70" s="26">
        <v>0</v>
      </c>
      <c r="X70" s="106">
        <v>0</v>
      </c>
      <c r="Y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</row>
    <row r="71" spans="7:41" x14ac:dyDescent="0.2">
      <c r="G71" s="99" t="s">
        <v>5</v>
      </c>
      <c r="H71" s="27" t="s">
        <v>131</v>
      </c>
      <c r="I71" s="27" t="s">
        <v>122</v>
      </c>
      <c r="J71" s="28">
        <v>93152563.190688998</v>
      </c>
      <c r="K71" s="28">
        <v>139957471.213927</v>
      </c>
      <c r="L71" s="28">
        <v>172520079.87383699</v>
      </c>
      <c r="M71" s="28">
        <v>182340203.1358</v>
      </c>
      <c r="N71" s="28">
        <v>185376732.26160002</v>
      </c>
      <c r="O71" s="28">
        <v>178264349.24190003</v>
      </c>
      <c r="P71" s="28">
        <v>178710859.38710004</v>
      </c>
      <c r="Q71" s="28">
        <v>174221006.90639997</v>
      </c>
      <c r="R71" s="28">
        <v>172424507.48640001</v>
      </c>
      <c r="S71" s="28">
        <v>171412459.10640001</v>
      </c>
      <c r="T71" s="28">
        <v>0</v>
      </c>
      <c r="U71" s="28">
        <v>0</v>
      </c>
      <c r="V71" s="28">
        <v>0</v>
      </c>
      <c r="W71" s="28">
        <v>0</v>
      </c>
      <c r="X71" s="105">
        <v>0</v>
      </c>
      <c r="Y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</row>
    <row r="72" spans="7:41" x14ac:dyDescent="0.2">
      <c r="G72" s="100" t="s">
        <v>5</v>
      </c>
      <c r="H72" s="25" t="s">
        <v>131</v>
      </c>
      <c r="I72" s="25" t="s">
        <v>123</v>
      </c>
      <c r="J72" s="26">
        <v>91867452.567732021</v>
      </c>
      <c r="K72" s="26">
        <v>134297200.83539999</v>
      </c>
      <c r="L72" s="26">
        <v>157119090.46180004</v>
      </c>
      <c r="M72" s="26">
        <v>155459116.70459998</v>
      </c>
      <c r="N72" s="26">
        <v>153342890.20860004</v>
      </c>
      <c r="O72" s="26">
        <v>149734405.93759999</v>
      </c>
      <c r="P72" s="26">
        <v>146649692.76120001</v>
      </c>
      <c r="Q72" s="26">
        <v>143744749.48120001</v>
      </c>
      <c r="R72" s="26">
        <v>141289559.69150004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106">
        <v>0</v>
      </c>
      <c r="Y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</row>
    <row r="73" spans="7:41" x14ac:dyDescent="0.2">
      <c r="G73" s="99" t="s">
        <v>5</v>
      </c>
      <c r="H73" s="27" t="s">
        <v>131</v>
      </c>
      <c r="I73" s="27" t="s">
        <v>124</v>
      </c>
      <c r="J73" s="28">
        <v>85932378.74000001</v>
      </c>
      <c r="K73" s="28">
        <v>118545969.31910001</v>
      </c>
      <c r="L73" s="28">
        <v>137108130.42960101</v>
      </c>
      <c r="M73" s="28">
        <v>136302689.09050101</v>
      </c>
      <c r="N73" s="28">
        <v>132613819.48572697</v>
      </c>
      <c r="O73" s="28">
        <v>127730799.83310097</v>
      </c>
      <c r="P73" s="28">
        <v>126457965.914001</v>
      </c>
      <c r="Q73" s="28">
        <v>126938559.774001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105">
        <v>0</v>
      </c>
      <c r="Y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</row>
    <row r="74" spans="7:41" x14ac:dyDescent="0.2">
      <c r="G74" s="100" t="s">
        <v>5</v>
      </c>
      <c r="H74" s="25" t="s">
        <v>131</v>
      </c>
      <c r="I74" s="25" t="s">
        <v>125</v>
      </c>
      <c r="J74" s="26">
        <v>90206789.37909998</v>
      </c>
      <c r="K74" s="26">
        <v>118144100.68789999</v>
      </c>
      <c r="L74" s="26">
        <v>140981887.15900099</v>
      </c>
      <c r="M74" s="26">
        <v>140862052.00472501</v>
      </c>
      <c r="N74" s="26">
        <v>138898232.51712799</v>
      </c>
      <c r="O74" s="26">
        <v>138037275.31950599</v>
      </c>
      <c r="P74" s="26">
        <v>135491261.588801</v>
      </c>
      <c r="Q74" s="26">
        <v>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106">
        <v>0</v>
      </c>
      <c r="Y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</row>
    <row r="75" spans="7:41" x14ac:dyDescent="0.2">
      <c r="G75" s="99" t="s">
        <v>5</v>
      </c>
      <c r="H75" s="27" t="s">
        <v>131</v>
      </c>
      <c r="I75" s="27" t="s">
        <v>126</v>
      </c>
      <c r="J75" s="28">
        <v>77940575.87999998</v>
      </c>
      <c r="K75" s="28">
        <v>94259166.899701014</v>
      </c>
      <c r="L75" s="28">
        <v>109391137.78950098</v>
      </c>
      <c r="M75" s="28">
        <v>112417312.93870105</v>
      </c>
      <c r="N75" s="28">
        <v>111074041.04230103</v>
      </c>
      <c r="O75" s="28">
        <v>112285354.044401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105">
        <v>0</v>
      </c>
      <c r="Y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</row>
    <row r="76" spans="7:41" x14ac:dyDescent="0.2">
      <c r="G76" s="100" t="s">
        <v>5</v>
      </c>
      <c r="H76" s="25" t="s">
        <v>131</v>
      </c>
      <c r="I76" s="25" t="s">
        <v>127</v>
      </c>
      <c r="J76" s="26">
        <v>54316358.331800006</v>
      </c>
      <c r="K76" s="26">
        <v>69618921.083700016</v>
      </c>
      <c r="L76" s="26">
        <v>74512727.240998983</v>
      </c>
      <c r="M76" s="26">
        <v>80704660.535599023</v>
      </c>
      <c r="N76" s="26">
        <v>80481916.761598989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106">
        <v>0</v>
      </c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</row>
    <row r="77" spans="7:41" x14ac:dyDescent="0.2">
      <c r="G77" s="99" t="s">
        <v>5</v>
      </c>
      <c r="H77" s="27" t="s">
        <v>131</v>
      </c>
      <c r="I77" s="27" t="s">
        <v>282</v>
      </c>
      <c r="J77" s="28">
        <v>51229836.682999998</v>
      </c>
      <c r="K77" s="28">
        <v>71027855.828198016</v>
      </c>
      <c r="L77" s="28">
        <v>94111120.433399022</v>
      </c>
      <c r="M77" s="28">
        <v>102196589.67249797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105">
        <v>0</v>
      </c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</row>
    <row r="78" spans="7:41" x14ac:dyDescent="0.2">
      <c r="G78" s="100" t="s">
        <v>5</v>
      </c>
      <c r="H78" s="25" t="s">
        <v>131</v>
      </c>
      <c r="I78" s="25" t="s">
        <v>283</v>
      </c>
      <c r="J78" s="26">
        <v>72568541.626500025</v>
      </c>
      <c r="K78" s="26">
        <v>85189868.067797989</v>
      </c>
      <c r="L78" s="26">
        <v>119443471.357298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0</v>
      </c>
      <c r="X78" s="106">
        <v>0</v>
      </c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</row>
    <row r="79" spans="7:41" x14ac:dyDescent="0.2">
      <c r="G79" s="99" t="s">
        <v>5</v>
      </c>
      <c r="H79" s="27" t="s">
        <v>131</v>
      </c>
      <c r="I79" s="27" t="s">
        <v>284</v>
      </c>
      <c r="J79" s="28">
        <v>68856813.265101001</v>
      </c>
      <c r="K79" s="28">
        <v>90360412.610601008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105">
        <v>0</v>
      </c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</row>
    <row r="80" spans="7:41" ht="15" thickBot="1" x14ac:dyDescent="0.25">
      <c r="G80" s="101" t="s">
        <v>5</v>
      </c>
      <c r="H80" s="102" t="s">
        <v>131</v>
      </c>
      <c r="I80" s="102" t="s">
        <v>285</v>
      </c>
      <c r="J80" s="103">
        <v>66851634.636399999</v>
      </c>
      <c r="K80" s="103">
        <v>0</v>
      </c>
      <c r="L80" s="103">
        <v>0</v>
      </c>
      <c r="M80" s="103">
        <v>0</v>
      </c>
      <c r="N80" s="103">
        <v>0</v>
      </c>
      <c r="O80" s="103">
        <v>0</v>
      </c>
      <c r="P80" s="103">
        <v>0</v>
      </c>
      <c r="Q80" s="103">
        <v>0</v>
      </c>
      <c r="R80" s="103">
        <v>0</v>
      </c>
      <c r="S80" s="103">
        <v>0</v>
      </c>
      <c r="T80" s="103">
        <v>0</v>
      </c>
      <c r="U80" s="103">
        <v>0</v>
      </c>
      <c r="V80" s="103">
        <v>0</v>
      </c>
      <c r="W80" s="103">
        <v>0</v>
      </c>
      <c r="X80" s="107">
        <v>0</v>
      </c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</row>
    <row r="81" spans="7:41" x14ac:dyDescent="0.2">
      <c r="G81" s="96" t="s">
        <v>5</v>
      </c>
      <c r="H81" s="97" t="s">
        <v>132</v>
      </c>
      <c r="I81" s="97" t="s">
        <v>117</v>
      </c>
      <c r="J81" s="98">
        <v>8414270.060899999</v>
      </c>
      <c r="K81" s="98">
        <v>23967691.8796</v>
      </c>
      <c r="L81" s="98">
        <v>48141401.478399992</v>
      </c>
      <c r="M81" s="98">
        <v>76116749.078400001</v>
      </c>
      <c r="N81" s="98">
        <v>94880521.678399995</v>
      </c>
      <c r="O81" s="98">
        <v>116082719.01840001</v>
      </c>
      <c r="P81" s="98">
        <v>127166079.14840001</v>
      </c>
      <c r="Q81" s="98">
        <v>137557585.69840002</v>
      </c>
      <c r="R81" s="98">
        <v>142084633.4084</v>
      </c>
      <c r="S81" s="98">
        <v>146764944.6884</v>
      </c>
      <c r="T81" s="98">
        <v>148959732.28839999</v>
      </c>
      <c r="U81" s="98">
        <v>150312971.88840002</v>
      </c>
      <c r="V81" s="98">
        <v>151122790.53840005</v>
      </c>
      <c r="W81" s="98">
        <v>151594806.55840003</v>
      </c>
      <c r="X81" s="104">
        <v>152224825.39840004</v>
      </c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</row>
    <row r="82" spans="7:41" x14ac:dyDescent="0.2">
      <c r="G82" s="99" t="s">
        <v>5</v>
      </c>
      <c r="H82" s="27" t="s">
        <v>132</v>
      </c>
      <c r="I82" s="27" t="s">
        <v>118</v>
      </c>
      <c r="J82" s="28">
        <v>7028836.8849000009</v>
      </c>
      <c r="K82" s="28">
        <v>21723149.144900002</v>
      </c>
      <c r="L82" s="28">
        <v>43236648.201099999</v>
      </c>
      <c r="M82" s="28">
        <v>63625656.527200006</v>
      </c>
      <c r="N82" s="28">
        <v>86142964.277199984</v>
      </c>
      <c r="O82" s="28">
        <v>103322247.02719995</v>
      </c>
      <c r="P82" s="28">
        <v>116418008.97729999</v>
      </c>
      <c r="Q82" s="28">
        <v>123188716.7573</v>
      </c>
      <c r="R82" s="28">
        <v>128232871.66729997</v>
      </c>
      <c r="S82" s="28">
        <v>133114180.34729998</v>
      </c>
      <c r="T82" s="28">
        <v>143829123.82730001</v>
      </c>
      <c r="U82" s="28">
        <v>145506107.94729999</v>
      </c>
      <c r="V82" s="28">
        <v>147622026.3373</v>
      </c>
      <c r="W82" s="28">
        <v>149139901.98729998</v>
      </c>
      <c r="X82" s="105">
        <v>0</v>
      </c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</row>
    <row r="83" spans="7:41" x14ac:dyDescent="0.2">
      <c r="G83" s="100" t="s">
        <v>5</v>
      </c>
      <c r="H83" s="25" t="s">
        <v>132</v>
      </c>
      <c r="I83" s="25" t="s">
        <v>119</v>
      </c>
      <c r="J83" s="26">
        <v>7687844.6700000009</v>
      </c>
      <c r="K83" s="26">
        <v>22890685.082099997</v>
      </c>
      <c r="L83" s="26">
        <v>45008300.906799987</v>
      </c>
      <c r="M83" s="26">
        <v>67764097.907199994</v>
      </c>
      <c r="N83" s="26">
        <v>88539746.933899999</v>
      </c>
      <c r="O83" s="26">
        <v>106243198.0625</v>
      </c>
      <c r="P83" s="26">
        <v>115293606.03250001</v>
      </c>
      <c r="Q83" s="26">
        <v>122567150.09470001</v>
      </c>
      <c r="R83" s="26">
        <v>126933366.64469998</v>
      </c>
      <c r="S83" s="26">
        <v>130060785.94469997</v>
      </c>
      <c r="T83" s="26">
        <v>132769494.0447</v>
      </c>
      <c r="U83" s="26">
        <v>134764870.53470001</v>
      </c>
      <c r="V83" s="26">
        <v>140403004.15469998</v>
      </c>
      <c r="W83" s="26">
        <v>0</v>
      </c>
      <c r="X83" s="106">
        <v>0</v>
      </c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</row>
    <row r="84" spans="7:41" x14ac:dyDescent="0.2">
      <c r="G84" s="99" t="s">
        <v>5</v>
      </c>
      <c r="H84" s="27" t="s">
        <v>132</v>
      </c>
      <c r="I84" s="27" t="s">
        <v>120</v>
      </c>
      <c r="J84" s="28">
        <v>6741526.1800000006</v>
      </c>
      <c r="K84" s="28">
        <v>21486572.265599996</v>
      </c>
      <c r="L84" s="28">
        <v>41513393.365000002</v>
      </c>
      <c r="M84" s="28">
        <v>67951624.406700015</v>
      </c>
      <c r="N84" s="28">
        <v>88851220.0317</v>
      </c>
      <c r="O84" s="28">
        <v>107386035.13660002</v>
      </c>
      <c r="P84" s="28">
        <v>118323010.10660002</v>
      </c>
      <c r="Q84" s="28">
        <v>126993204.23660001</v>
      </c>
      <c r="R84" s="28">
        <v>132091728.43660003</v>
      </c>
      <c r="S84" s="28">
        <v>134763866.78659999</v>
      </c>
      <c r="T84" s="28">
        <v>137729123.3766</v>
      </c>
      <c r="U84" s="28">
        <v>139259028.29660001</v>
      </c>
      <c r="V84" s="28">
        <v>0</v>
      </c>
      <c r="W84" s="28">
        <v>0</v>
      </c>
      <c r="X84" s="105">
        <v>0</v>
      </c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</row>
    <row r="85" spans="7:41" x14ac:dyDescent="0.2">
      <c r="G85" s="100" t="s">
        <v>5</v>
      </c>
      <c r="H85" s="25" t="s">
        <v>132</v>
      </c>
      <c r="I85" s="25" t="s">
        <v>121</v>
      </c>
      <c r="J85" s="26">
        <v>9626247.5749999993</v>
      </c>
      <c r="K85" s="26">
        <v>24407003.524800003</v>
      </c>
      <c r="L85" s="26">
        <v>45681976.584700003</v>
      </c>
      <c r="M85" s="26">
        <v>67674751.503399998</v>
      </c>
      <c r="N85" s="26">
        <v>87350550.013399959</v>
      </c>
      <c r="O85" s="26">
        <v>100926164.37819999</v>
      </c>
      <c r="P85" s="26">
        <v>107645869.88949999</v>
      </c>
      <c r="Q85" s="26">
        <v>116588652.39950001</v>
      </c>
      <c r="R85" s="26">
        <v>119751079.75950003</v>
      </c>
      <c r="S85" s="26">
        <v>124369467.07949999</v>
      </c>
      <c r="T85" s="26">
        <v>126930635.87949999</v>
      </c>
      <c r="U85" s="26">
        <v>0</v>
      </c>
      <c r="V85" s="26">
        <v>0</v>
      </c>
      <c r="W85" s="26">
        <v>0</v>
      </c>
      <c r="X85" s="106">
        <v>0</v>
      </c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</row>
    <row r="86" spans="7:41" x14ac:dyDescent="0.2">
      <c r="G86" s="99" t="s">
        <v>5</v>
      </c>
      <c r="H86" s="27" t="s">
        <v>132</v>
      </c>
      <c r="I86" s="27" t="s">
        <v>122</v>
      </c>
      <c r="J86" s="28">
        <v>6376252.9553000005</v>
      </c>
      <c r="K86" s="28">
        <v>23612863.645100001</v>
      </c>
      <c r="L86" s="28">
        <v>43337832.895500012</v>
      </c>
      <c r="M86" s="28">
        <v>63654600.877699994</v>
      </c>
      <c r="N86" s="28">
        <v>85587132.678300023</v>
      </c>
      <c r="O86" s="28">
        <v>100473367.77829997</v>
      </c>
      <c r="P86" s="28">
        <v>111748362.6683</v>
      </c>
      <c r="Q86" s="28">
        <v>123222667.8476</v>
      </c>
      <c r="R86" s="28">
        <v>128409409.72759995</v>
      </c>
      <c r="S86" s="28">
        <v>132718571.38759997</v>
      </c>
      <c r="T86" s="28">
        <v>0</v>
      </c>
      <c r="U86" s="28">
        <v>0</v>
      </c>
      <c r="V86" s="28">
        <v>0</v>
      </c>
      <c r="W86" s="28">
        <v>0</v>
      </c>
      <c r="X86" s="105">
        <v>0</v>
      </c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</row>
    <row r="87" spans="7:41" x14ac:dyDescent="0.2">
      <c r="G87" s="100" t="s">
        <v>5</v>
      </c>
      <c r="H87" s="25" t="s">
        <v>132</v>
      </c>
      <c r="I87" s="25" t="s">
        <v>123</v>
      </c>
      <c r="J87" s="26">
        <v>6314382.0898000011</v>
      </c>
      <c r="K87" s="26">
        <v>21393974.886199996</v>
      </c>
      <c r="L87" s="26">
        <v>41284530.420199998</v>
      </c>
      <c r="M87" s="26">
        <v>60257463.430600002</v>
      </c>
      <c r="N87" s="26">
        <v>76608702.010600016</v>
      </c>
      <c r="O87" s="26">
        <v>90802892.230599999</v>
      </c>
      <c r="P87" s="26">
        <v>99530295.520599976</v>
      </c>
      <c r="Q87" s="26">
        <v>107958491.8706</v>
      </c>
      <c r="R87" s="26">
        <v>113316641.70489998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106">
        <v>0</v>
      </c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</row>
    <row r="88" spans="7:41" x14ac:dyDescent="0.2">
      <c r="G88" s="99" t="s">
        <v>5</v>
      </c>
      <c r="H88" s="27" t="s">
        <v>132</v>
      </c>
      <c r="I88" s="27" t="s">
        <v>124</v>
      </c>
      <c r="J88" s="28">
        <v>5309240.8159999996</v>
      </c>
      <c r="K88" s="28">
        <v>17705553.822999999</v>
      </c>
      <c r="L88" s="28">
        <v>36500633.932099991</v>
      </c>
      <c r="M88" s="28">
        <v>50780003.734599002</v>
      </c>
      <c r="N88" s="28">
        <v>65849226.214899994</v>
      </c>
      <c r="O88" s="28">
        <v>76225955.020899996</v>
      </c>
      <c r="P88" s="28">
        <v>85205285.343800008</v>
      </c>
      <c r="Q88" s="28">
        <v>95847357.14379999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105">
        <v>0</v>
      </c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</row>
    <row r="89" spans="7:41" x14ac:dyDescent="0.2">
      <c r="G89" s="100" t="s">
        <v>5</v>
      </c>
      <c r="H89" s="25" t="s">
        <v>132</v>
      </c>
      <c r="I89" s="25" t="s">
        <v>125</v>
      </c>
      <c r="J89" s="26">
        <v>5548862.0733000012</v>
      </c>
      <c r="K89" s="26">
        <v>18373606.500700001</v>
      </c>
      <c r="L89" s="26">
        <v>33849618.049900003</v>
      </c>
      <c r="M89" s="26">
        <v>48355558.344900012</v>
      </c>
      <c r="N89" s="26">
        <v>60912402.864899985</v>
      </c>
      <c r="O89" s="26">
        <v>80716013.334900022</v>
      </c>
      <c r="P89" s="26">
        <v>91615089.127800003</v>
      </c>
      <c r="Q89" s="26">
        <v>0</v>
      </c>
      <c r="R89" s="26">
        <v>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106">
        <v>0</v>
      </c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</row>
    <row r="90" spans="7:41" x14ac:dyDescent="0.2">
      <c r="G90" s="99" t="s">
        <v>5</v>
      </c>
      <c r="H90" s="27" t="s">
        <v>132</v>
      </c>
      <c r="I90" s="27" t="s">
        <v>126</v>
      </c>
      <c r="J90" s="28">
        <v>5904126.7038000003</v>
      </c>
      <c r="K90" s="28">
        <v>13279212.709401</v>
      </c>
      <c r="L90" s="28">
        <v>24550753.419401001</v>
      </c>
      <c r="M90" s="28">
        <v>37239258.491100997</v>
      </c>
      <c r="N90" s="28">
        <v>49683968.842801012</v>
      </c>
      <c r="O90" s="28">
        <v>62970385.293100983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105">
        <v>0</v>
      </c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</row>
    <row r="91" spans="7:41" x14ac:dyDescent="0.2">
      <c r="G91" s="100" t="s">
        <v>5</v>
      </c>
      <c r="H91" s="25" t="s">
        <v>132</v>
      </c>
      <c r="I91" s="25" t="s">
        <v>127</v>
      </c>
      <c r="J91" s="26">
        <v>4373165.1818000013</v>
      </c>
      <c r="K91" s="26">
        <v>9743419.3444999978</v>
      </c>
      <c r="L91" s="26">
        <v>16530178.683500005</v>
      </c>
      <c r="M91" s="26">
        <v>24790977.569799997</v>
      </c>
      <c r="N91" s="26">
        <v>35942112.260299996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106">
        <v>0</v>
      </c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</row>
    <row r="92" spans="7:41" x14ac:dyDescent="0.2">
      <c r="G92" s="99" t="s">
        <v>5</v>
      </c>
      <c r="H92" s="27" t="s">
        <v>132</v>
      </c>
      <c r="I92" s="27" t="s">
        <v>282</v>
      </c>
      <c r="J92" s="28">
        <v>4428567.5381000005</v>
      </c>
      <c r="K92" s="28">
        <v>9471434.2832000013</v>
      </c>
      <c r="L92" s="28">
        <v>16755050.353199998</v>
      </c>
      <c r="M92" s="28">
        <v>26764716.835999999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105">
        <v>0</v>
      </c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</row>
    <row r="93" spans="7:41" x14ac:dyDescent="0.2">
      <c r="G93" s="100" t="s">
        <v>5</v>
      </c>
      <c r="H93" s="25" t="s">
        <v>132</v>
      </c>
      <c r="I93" s="25" t="s">
        <v>283</v>
      </c>
      <c r="J93" s="26">
        <v>5126316.2746999981</v>
      </c>
      <c r="K93" s="26">
        <v>12570381.872000001</v>
      </c>
      <c r="L93" s="26">
        <v>27803163.215799998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106">
        <v>0</v>
      </c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</row>
    <row r="94" spans="7:41" x14ac:dyDescent="0.2">
      <c r="G94" s="99" t="s">
        <v>5</v>
      </c>
      <c r="H94" s="27" t="s">
        <v>132</v>
      </c>
      <c r="I94" s="27" t="s">
        <v>284</v>
      </c>
      <c r="J94" s="28">
        <v>5913153.6172990007</v>
      </c>
      <c r="K94" s="28">
        <v>15386890.061600003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105">
        <v>0</v>
      </c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</row>
    <row r="95" spans="7:41" ht="15" thickBot="1" x14ac:dyDescent="0.25">
      <c r="G95" s="101" t="s">
        <v>5</v>
      </c>
      <c r="H95" s="102" t="s">
        <v>132</v>
      </c>
      <c r="I95" s="102" t="s">
        <v>285</v>
      </c>
      <c r="J95" s="103">
        <v>6360583.577699</v>
      </c>
      <c r="K95" s="103">
        <v>0</v>
      </c>
      <c r="L95" s="103">
        <v>0</v>
      </c>
      <c r="M95" s="103">
        <v>0</v>
      </c>
      <c r="N95" s="103">
        <v>0</v>
      </c>
      <c r="O95" s="103">
        <v>0</v>
      </c>
      <c r="P95" s="103">
        <v>0</v>
      </c>
      <c r="Q95" s="103">
        <v>0</v>
      </c>
      <c r="R95" s="103">
        <v>0</v>
      </c>
      <c r="S95" s="103">
        <v>0</v>
      </c>
      <c r="T95" s="103">
        <v>0</v>
      </c>
      <c r="U95" s="103">
        <v>0</v>
      </c>
      <c r="V95" s="103">
        <v>0</v>
      </c>
      <c r="W95" s="103">
        <v>0</v>
      </c>
      <c r="X95" s="107">
        <v>0</v>
      </c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</row>
    <row r="156" spans="10:21" x14ac:dyDescent="0.2"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</row>
    <row r="157" spans="10:21" x14ac:dyDescent="0.2"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</row>
    <row r="158" spans="10:21" x14ac:dyDescent="0.2"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</row>
    <row r="159" spans="10:21" x14ac:dyDescent="0.2"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</row>
    <row r="160" spans="10:21" x14ac:dyDescent="0.2"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</row>
    <row r="161" spans="10:21" x14ac:dyDescent="0.2"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</row>
    <row r="162" spans="10:21" x14ac:dyDescent="0.2"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</row>
    <row r="163" spans="10:21" x14ac:dyDescent="0.2"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</row>
    <row r="164" spans="10:21" x14ac:dyDescent="0.2"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</row>
    <row r="165" spans="10:21" x14ac:dyDescent="0.2"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</row>
    <row r="166" spans="10:21" x14ac:dyDescent="0.2"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</row>
    <row r="167" spans="10:21" x14ac:dyDescent="0.2"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</row>
    <row r="168" spans="10:21" x14ac:dyDescent="0.2"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</row>
    <row r="169" spans="10:21" x14ac:dyDescent="0.2"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</row>
    <row r="170" spans="10:21" x14ac:dyDescent="0.2"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</row>
    <row r="171" spans="10:21" x14ac:dyDescent="0.2"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</row>
    <row r="172" spans="10:21" x14ac:dyDescent="0.2"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</row>
    <row r="173" spans="10:21" x14ac:dyDescent="0.2"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</row>
    <row r="174" spans="10:21" x14ac:dyDescent="0.2"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</row>
    <row r="175" spans="10:21" x14ac:dyDescent="0.2"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</row>
    <row r="176" spans="10:21" x14ac:dyDescent="0.2"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</row>
    <row r="177" spans="10:21" x14ac:dyDescent="0.2"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</row>
    <row r="178" spans="10:21" x14ac:dyDescent="0.2"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</row>
    <row r="179" spans="10:21" x14ac:dyDescent="0.2"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</row>
    <row r="180" spans="10:21" x14ac:dyDescent="0.2"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</row>
    <row r="181" spans="10:21" x14ac:dyDescent="0.2"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</row>
    <row r="182" spans="10:21" x14ac:dyDescent="0.2"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</row>
    <row r="183" spans="10:21" x14ac:dyDescent="0.2"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</row>
    <row r="184" spans="10:21" x14ac:dyDescent="0.2"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</row>
    <row r="185" spans="10:21" x14ac:dyDescent="0.2"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</row>
    <row r="186" spans="10:21" x14ac:dyDescent="0.2"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</row>
    <row r="187" spans="10:21" x14ac:dyDescent="0.2"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</row>
    <row r="188" spans="10:21" x14ac:dyDescent="0.2"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</row>
    <row r="189" spans="10:21" x14ac:dyDescent="0.2"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</row>
    <row r="190" spans="10:21" x14ac:dyDescent="0.2"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</row>
    <row r="191" spans="10:21" x14ac:dyDescent="0.2"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</row>
    <row r="192" spans="10:21" x14ac:dyDescent="0.2"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</row>
    <row r="193" spans="10:21" x14ac:dyDescent="0.2"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</row>
    <row r="194" spans="10:21" x14ac:dyDescent="0.2"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</row>
    <row r="195" spans="10:21" x14ac:dyDescent="0.2"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</row>
    <row r="196" spans="10:21" x14ac:dyDescent="0.2"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</row>
    <row r="197" spans="10:21" x14ac:dyDescent="0.2"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</row>
    <row r="198" spans="10:21" x14ac:dyDescent="0.2"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</row>
    <row r="199" spans="10:21" x14ac:dyDescent="0.2"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</row>
    <row r="200" spans="10:21" x14ac:dyDescent="0.2"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</row>
    <row r="201" spans="10:21" x14ac:dyDescent="0.2"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</row>
    <row r="202" spans="10:21" x14ac:dyDescent="0.2"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</row>
    <row r="203" spans="10:21" x14ac:dyDescent="0.2"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</row>
    <row r="204" spans="10:21" x14ac:dyDescent="0.2"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</row>
    <row r="205" spans="10:21" x14ac:dyDescent="0.2"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</row>
    <row r="206" spans="10:21" x14ac:dyDescent="0.2"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</row>
    <row r="207" spans="10:21" x14ac:dyDescent="0.2"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</row>
    <row r="208" spans="10:21" x14ac:dyDescent="0.2"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</row>
    <row r="209" spans="10:21" x14ac:dyDescent="0.2"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</row>
    <row r="210" spans="10:21" x14ac:dyDescent="0.2"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</row>
    <row r="211" spans="10:21" x14ac:dyDescent="0.2"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</row>
    <row r="212" spans="10:21" x14ac:dyDescent="0.2"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</row>
    <row r="213" spans="10:21" x14ac:dyDescent="0.2"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</row>
    <row r="214" spans="10:21" x14ac:dyDescent="0.2"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</row>
    <row r="215" spans="10:21" x14ac:dyDescent="0.2"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</row>
    <row r="216" spans="10:21" x14ac:dyDescent="0.2"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</row>
    <row r="217" spans="10:21" x14ac:dyDescent="0.2"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</row>
    <row r="218" spans="10:21" x14ac:dyDescent="0.2"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</row>
    <row r="219" spans="10:21" x14ac:dyDescent="0.2"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</row>
    <row r="220" spans="10:21" x14ac:dyDescent="0.2"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</row>
    <row r="221" spans="10:21" x14ac:dyDescent="0.2"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</row>
    <row r="222" spans="10:21" x14ac:dyDescent="0.2"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</row>
    <row r="223" spans="10:21" x14ac:dyDescent="0.2"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</row>
    <row r="224" spans="10:21" x14ac:dyDescent="0.2"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</row>
    <row r="225" spans="10:21" x14ac:dyDescent="0.2"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</row>
    <row r="226" spans="10:21" x14ac:dyDescent="0.2"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</row>
    <row r="227" spans="10:21" x14ac:dyDescent="0.2"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</row>
  </sheetData>
  <mergeCells count="4">
    <mergeCell ref="B4:E4"/>
    <mergeCell ref="A3:E3"/>
    <mergeCell ref="J4:X4"/>
    <mergeCell ref="G3:X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ignoredErrors>
    <ignoredError sqref="A6:A20 I6:I20 I21:I9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autoPageBreaks="0"/>
  </sheetPr>
  <dimension ref="A3:J35"/>
  <sheetViews>
    <sheetView zoomScaleNormal="100" workbookViewId="0"/>
  </sheetViews>
  <sheetFormatPr defaultRowHeight="14.25" x14ac:dyDescent="0.2"/>
  <cols>
    <col min="1" max="1" width="44" customWidth="1"/>
    <col min="2" max="2" width="13.33203125" customWidth="1"/>
    <col min="3" max="10" width="12.5546875" customWidth="1"/>
  </cols>
  <sheetData>
    <row r="3" spans="1:10" ht="24.95" customHeight="1" x14ac:dyDescent="0.2">
      <c r="A3" s="164" t="s">
        <v>249</v>
      </c>
      <c r="B3" s="165"/>
      <c r="C3" s="165"/>
      <c r="D3" s="165"/>
      <c r="E3" s="165"/>
      <c r="F3" s="165"/>
      <c r="G3" s="165"/>
      <c r="H3" s="165"/>
      <c r="I3" s="165"/>
      <c r="J3" s="166"/>
    </row>
    <row r="4" spans="1:10" ht="20.100000000000001" customHeight="1" x14ac:dyDescent="0.2">
      <c r="A4" s="224" t="s">
        <v>49</v>
      </c>
      <c r="B4" s="224" t="s">
        <v>191</v>
      </c>
      <c r="C4" s="224" t="s">
        <v>16</v>
      </c>
      <c r="D4" s="224"/>
      <c r="E4" s="224"/>
      <c r="F4" s="224"/>
      <c r="G4" s="224"/>
      <c r="H4" s="224"/>
      <c r="I4" s="224"/>
      <c r="J4" s="224"/>
    </row>
    <row r="5" spans="1:10" ht="20.100000000000001" customHeight="1" x14ac:dyDescent="0.2">
      <c r="A5" s="224"/>
      <c r="B5" s="224"/>
      <c r="C5" s="36" t="s">
        <v>187</v>
      </c>
      <c r="D5" s="36" t="s">
        <v>188</v>
      </c>
      <c r="E5" s="36" t="s">
        <v>189</v>
      </c>
      <c r="F5" s="36" t="s">
        <v>190</v>
      </c>
      <c r="G5" s="36" t="s">
        <v>187</v>
      </c>
      <c r="H5" s="36" t="s">
        <v>188</v>
      </c>
      <c r="I5" s="36" t="s">
        <v>189</v>
      </c>
      <c r="J5" s="36" t="s">
        <v>190</v>
      </c>
    </row>
    <row r="6" spans="1:10" ht="20.100000000000001" customHeight="1" x14ac:dyDescent="0.2">
      <c r="A6" s="224"/>
      <c r="B6" s="224"/>
      <c r="C6" s="224" t="s">
        <v>268</v>
      </c>
      <c r="D6" s="224"/>
      <c r="E6" s="224"/>
      <c r="F6" s="224"/>
      <c r="G6" s="224">
        <v>2024</v>
      </c>
      <c r="H6" s="224"/>
      <c r="I6" s="224"/>
      <c r="J6" s="224"/>
    </row>
    <row r="7" spans="1:10" ht="20.100000000000001" customHeight="1" x14ac:dyDescent="0.2">
      <c r="A7" s="231" t="s">
        <v>267</v>
      </c>
      <c r="B7" s="231" t="s">
        <v>266</v>
      </c>
      <c r="C7" s="54">
        <v>726827.55487099988</v>
      </c>
      <c r="D7" s="54">
        <v>5432.8020619999998</v>
      </c>
      <c r="E7" s="54">
        <v>1655.9071679999997</v>
      </c>
      <c r="F7" s="54">
        <v>450.50505599999997</v>
      </c>
      <c r="G7" s="54">
        <v>127058.46935100001</v>
      </c>
      <c r="H7" s="54">
        <v>1523.7215390000001</v>
      </c>
      <c r="I7" s="54">
        <v>401.252296</v>
      </c>
      <c r="J7" s="54">
        <v>106.80832400000003</v>
      </c>
    </row>
    <row r="8" spans="1:10" ht="15" customHeight="1" x14ac:dyDescent="0.2">
      <c r="A8" s="232" t="s">
        <v>27</v>
      </c>
      <c r="B8" s="232" t="s">
        <v>28</v>
      </c>
      <c r="C8" s="55">
        <v>14858.054519000005</v>
      </c>
      <c r="D8" s="55">
        <v>4390.4921560000003</v>
      </c>
      <c r="E8" s="55">
        <v>3561.2957069999984</v>
      </c>
      <c r="F8" s="55">
        <v>3168.706411000001</v>
      </c>
      <c r="G8" s="55">
        <v>2497.5569540000001</v>
      </c>
      <c r="H8" s="55">
        <v>786.33238800000004</v>
      </c>
      <c r="I8" s="55">
        <v>683.226494</v>
      </c>
      <c r="J8" s="55">
        <v>668.99409799999989</v>
      </c>
    </row>
    <row r="9" spans="1:10" ht="15" customHeight="1" x14ac:dyDescent="0.2">
      <c r="A9" s="231" t="s">
        <v>23</v>
      </c>
      <c r="B9" s="231" t="s">
        <v>24</v>
      </c>
      <c r="C9" s="54">
        <v>51482.103190000002</v>
      </c>
      <c r="D9" s="54">
        <v>4829.2098909999995</v>
      </c>
      <c r="E9" s="54">
        <v>3184.4697630000005</v>
      </c>
      <c r="F9" s="54">
        <v>1884.2802710000001</v>
      </c>
      <c r="G9" s="54">
        <v>13108.119009999999</v>
      </c>
      <c r="H9" s="54">
        <v>1428.2047230000003</v>
      </c>
      <c r="I9" s="54">
        <v>788.34087199999999</v>
      </c>
      <c r="J9" s="54">
        <v>459.821054</v>
      </c>
    </row>
    <row r="10" spans="1:10" ht="15" customHeight="1" x14ac:dyDescent="0.2">
      <c r="A10" s="232" t="s">
        <v>184</v>
      </c>
      <c r="B10" s="232" t="s">
        <v>35</v>
      </c>
      <c r="C10" s="55">
        <v>134831.44766999997</v>
      </c>
      <c r="D10" s="55">
        <v>13200.788982000002</v>
      </c>
      <c r="E10" s="55">
        <v>8051.7968570000039</v>
      </c>
      <c r="F10" s="55">
        <v>3592.4783209999996</v>
      </c>
      <c r="G10" s="55">
        <v>23095.429497999998</v>
      </c>
      <c r="H10" s="55">
        <v>2547.9279570000003</v>
      </c>
      <c r="I10" s="55">
        <v>1645.6219169999997</v>
      </c>
      <c r="J10" s="55">
        <v>841.86745799999994</v>
      </c>
    </row>
    <row r="11" spans="1:10" ht="15" customHeight="1" x14ac:dyDescent="0.2">
      <c r="A11" s="231" t="s">
        <v>33</v>
      </c>
      <c r="B11" s="231" t="s">
        <v>34</v>
      </c>
      <c r="C11" s="54">
        <v>14852.982114</v>
      </c>
      <c r="D11" s="54">
        <v>1563.074194</v>
      </c>
      <c r="E11" s="54">
        <v>1184.0995020000003</v>
      </c>
      <c r="F11" s="54">
        <v>867.21700300000032</v>
      </c>
      <c r="G11" s="54">
        <v>2227.1088880000002</v>
      </c>
      <c r="H11" s="54">
        <v>284.81202099999996</v>
      </c>
      <c r="I11" s="54">
        <v>245.60764399999999</v>
      </c>
      <c r="J11" s="54">
        <v>200.06994900000001</v>
      </c>
    </row>
    <row r="12" spans="1:10" ht="15" customHeight="1" x14ac:dyDescent="0.2">
      <c r="A12" s="232" t="s">
        <v>17</v>
      </c>
      <c r="B12" s="232" t="s">
        <v>18</v>
      </c>
      <c r="C12" s="55">
        <v>45276.118090999997</v>
      </c>
      <c r="D12" s="55">
        <v>6725.1089239999992</v>
      </c>
      <c r="E12" s="55">
        <v>4024.5784080000008</v>
      </c>
      <c r="F12" s="55">
        <v>1936.6536209999999</v>
      </c>
      <c r="G12" s="55">
        <v>8966.1267470000003</v>
      </c>
      <c r="H12" s="55">
        <v>1500.5729579999997</v>
      </c>
      <c r="I12" s="55">
        <v>985.72209999999984</v>
      </c>
      <c r="J12" s="55">
        <v>523.18471999999997</v>
      </c>
    </row>
    <row r="13" spans="1:10" ht="15" customHeight="1" x14ac:dyDescent="0.2">
      <c r="A13" s="231" t="s">
        <v>107</v>
      </c>
      <c r="B13" s="231" t="s">
        <v>106</v>
      </c>
      <c r="C13" s="54">
        <v>11370.509177</v>
      </c>
      <c r="D13" s="54">
        <v>1198.7330449999997</v>
      </c>
      <c r="E13" s="54">
        <v>723.38893400000018</v>
      </c>
      <c r="F13" s="54">
        <v>227.20039900000003</v>
      </c>
      <c r="G13" s="54">
        <v>2468.3336899999999</v>
      </c>
      <c r="H13" s="54">
        <v>252.29042800000002</v>
      </c>
      <c r="I13" s="54">
        <v>193.13992599999997</v>
      </c>
      <c r="J13" s="54">
        <v>55.080083999999999</v>
      </c>
    </row>
    <row r="14" spans="1:10" ht="15" customHeight="1" x14ac:dyDescent="0.2">
      <c r="A14" s="232" t="s">
        <v>25</v>
      </c>
      <c r="B14" s="232" t="s">
        <v>26</v>
      </c>
      <c r="C14" s="55">
        <v>5896.9100630000003</v>
      </c>
      <c r="D14" s="55">
        <v>180.72035300000005</v>
      </c>
      <c r="E14" s="55">
        <v>170.95086999999998</v>
      </c>
      <c r="F14" s="55">
        <v>194.91124100000002</v>
      </c>
      <c r="G14" s="55">
        <v>1267.1365280000002</v>
      </c>
      <c r="H14" s="55">
        <v>46.846944000000001</v>
      </c>
      <c r="I14" s="55">
        <v>34.086393000000008</v>
      </c>
      <c r="J14" s="55">
        <v>37.726253</v>
      </c>
    </row>
    <row r="15" spans="1:10" ht="15" customHeight="1" x14ac:dyDescent="0.2">
      <c r="A15" s="231" t="s">
        <v>31</v>
      </c>
      <c r="B15" s="231" t="s">
        <v>32</v>
      </c>
      <c r="C15" s="54">
        <v>116896.09612899998</v>
      </c>
      <c r="D15" s="54">
        <v>11308.908105000006</v>
      </c>
      <c r="E15" s="54">
        <v>6447.3353469999984</v>
      </c>
      <c r="F15" s="54">
        <v>3415.3215070000001</v>
      </c>
      <c r="G15" s="54">
        <v>21667.205811</v>
      </c>
      <c r="H15" s="54">
        <v>2299.5297250000003</v>
      </c>
      <c r="I15" s="54">
        <v>1495.1709070000002</v>
      </c>
      <c r="J15" s="54">
        <v>910.63256699999999</v>
      </c>
    </row>
    <row r="16" spans="1:10" ht="15" customHeight="1" x14ac:dyDescent="0.2">
      <c r="A16" s="232" t="s">
        <v>185</v>
      </c>
      <c r="B16" s="232" t="s">
        <v>182</v>
      </c>
      <c r="C16" s="55">
        <v>47915.805031999997</v>
      </c>
      <c r="D16" s="55">
        <v>934.13723499999992</v>
      </c>
      <c r="E16" s="55">
        <v>497.23863399999988</v>
      </c>
      <c r="F16" s="55">
        <v>428.58912299999992</v>
      </c>
      <c r="G16" s="55">
        <v>9235.6355510000012</v>
      </c>
      <c r="H16" s="55">
        <v>198.90133800000001</v>
      </c>
      <c r="I16" s="55">
        <v>81.905118000000002</v>
      </c>
      <c r="J16" s="55">
        <v>78.73048799999998</v>
      </c>
    </row>
    <row r="17" spans="1:10" ht="15" customHeight="1" x14ac:dyDescent="0.2">
      <c r="A17" s="231" t="s">
        <v>19</v>
      </c>
      <c r="B17" s="231" t="s">
        <v>20</v>
      </c>
      <c r="C17" s="54">
        <v>20363.672178000001</v>
      </c>
      <c r="D17" s="54">
        <v>1255.175745</v>
      </c>
      <c r="E17" s="54">
        <v>873.93970000000013</v>
      </c>
      <c r="F17" s="54">
        <v>538.63794899999994</v>
      </c>
      <c r="G17" s="54">
        <v>4692.5777969999999</v>
      </c>
      <c r="H17" s="54">
        <v>306.04491900000005</v>
      </c>
      <c r="I17" s="54">
        <v>213.85703599999997</v>
      </c>
      <c r="J17" s="54">
        <v>136.890635</v>
      </c>
    </row>
    <row r="18" spans="1:10" ht="15" customHeight="1" x14ac:dyDescent="0.2">
      <c r="A18" s="232" t="s">
        <v>186</v>
      </c>
      <c r="B18" s="232" t="s">
        <v>183</v>
      </c>
      <c r="C18" s="55">
        <v>26580.474825000001</v>
      </c>
      <c r="D18" s="55">
        <v>1692.191382</v>
      </c>
      <c r="E18" s="55">
        <v>1786.9832310000004</v>
      </c>
      <c r="F18" s="55">
        <v>1482.8795389999998</v>
      </c>
      <c r="G18" s="55">
        <v>4219.1229870000006</v>
      </c>
      <c r="H18" s="55">
        <v>319.60423099999997</v>
      </c>
      <c r="I18" s="55">
        <v>321.84114099999999</v>
      </c>
      <c r="J18" s="55">
        <v>278.63251000000002</v>
      </c>
    </row>
    <row r="19" spans="1:10" ht="15" customHeight="1" x14ac:dyDescent="0.2">
      <c r="A19" s="231" t="s">
        <v>21</v>
      </c>
      <c r="B19" s="231" t="s">
        <v>22</v>
      </c>
      <c r="C19" s="54">
        <v>14959.949032</v>
      </c>
      <c r="D19" s="54">
        <v>2209.4787719999999</v>
      </c>
      <c r="E19" s="54">
        <v>2055.7149209999998</v>
      </c>
      <c r="F19" s="54">
        <v>982.43429400000014</v>
      </c>
      <c r="G19" s="54">
        <v>3040.113218</v>
      </c>
      <c r="H19" s="54">
        <v>457.10278699999998</v>
      </c>
      <c r="I19" s="54">
        <v>465.43448200000006</v>
      </c>
      <c r="J19" s="54">
        <v>273.41600499999998</v>
      </c>
    </row>
    <row r="20" spans="1:10" ht="15" customHeight="1" x14ac:dyDescent="0.2">
      <c r="A20" s="232" t="s">
        <v>29</v>
      </c>
      <c r="B20" s="232" t="s">
        <v>30</v>
      </c>
      <c r="C20" s="55">
        <v>180241.68481599999</v>
      </c>
      <c r="D20" s="55">
        <v>8410.1458480000019</v>
      </c>
      <c r="E20" s="55">
        <v>4264.7509429999982</v>
      </c>
      <c r="F20" s="55">
        <v>1496.8761769999996</v>
      </c>
      <c r="G20" s="55">
        <v>32387.155512000001</v>
      </c>
      <c r="H20" s="55">
        <v>1385.4572460000002</v>
      </c>
      <c r="I20" s="55">
        <v>767.09360100000004</v>
      </c>
      <c r="J20" s="55">
        <v>260.45849599999997</v>
      </c>
    </row>
    <row r="21" spans="1:10" ht="14.25" customHeight="1" x14ac:dyDescent="0.2">
      <c r="A21" s="61" t="s">
        <v>233</v>
      </c>
    </row>
    <row r="22" spans="1:10" ht="15" customHeight="1" x14ac:dyDescent="0.2"/>
    <row r="23" spans="1:10" x14ac:dyDescent="0.2">
      <c r="A23" t="s">
        <v>298</v>
      </c>
      <c r="C23" s="2"/>
      <c r="D23" s="2"/>
      <c r="E23" s="2"/>
      <c r="F23" s="2"/>
      <c r="G23" s="2"/>
      <c r="H23" s="2"/>
      <c r="I23" s="2"/>
      <c r="J23" s="2"/>
    </row>
    <row r="24" spans="1:10" x14ac:dyDescent="0.2"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"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"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"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C28" s="2"/>
      <c r="D28" s="2"/>
      <c r="E28" s="2"/>
      <c r="F28" s="2"/>
      <c r="G28" s="2"/>
      <c r="H28" s="2"/>
      <c r="I28" s="2"/>
      <c r="J28" s="2"/>
    </row>
    <row r="29" spans="1:10" x14ac:dyDescent="0.2">
      <c r="C29" s="2"/>
      <c r="D29" s="2"/>
      <c r="E29" s="2"/>
      <c r="F29" s="2"/>
      <c r="G29" s="2"/>
      <c r="H29" s="2"/>
      <c r="I29" s="2"/>
      <c r="J29" s="2"/>
    </row>
    <row r="30" spans="1:10" x14ac:dyDescent="0.2">
      <c r="C30" s="2"/>
      <c r="D30" s="2"/>
      <c r="E30" s="2"/>
      <c r="F30" s="2"/>
      <c r="G30" s="2"/>
      <c r="H30" s="2"/>
      <c r="I30" s="2"/>
      <c r="J30" s="2"/>
    </row>
    <row r="31" spans="1:10" x14ac:dyDescent="0.2">
      <c r="C31" s="2"/>
      <c r="D31" s="2"/>
      <c r="E31" s="2"/>
      <c r="F31" s="2"/>
      <c r="G31" s="2"/>
      <c r="H31" s="2"/>
      <c r="I31" s="2"/>
      <c r="J31" s="2"/>
    </row>
    <row r="32" spans="1:10" x14ac:dyDescent="0.2">
      <c r="C32" s="2"/>
      <c r="D32" s="2"/>
      <c r="E32" s="2"/>
      <c r="F32" s="2"/>
      <c r="G32" s="2"/>
      <c r="H32" s="2"/>
      <c r="I32" s="2"/>
      <c r="J32" s="2"/>
    </row>
    <row r="33" spans="3:10" x14ac:dyDescent="0.2">
      <c r="C33" s="2"/>
      <c r="D33" s="2"/>
      <c r="E33" s="2"/>
      <c r="F33" s="2"/>
      <c r="G33" s="2"/>
      <c r="H33" s="2"/>
      <c r="I33" s="2"/>
      <c r="J33" s="2"/>
    </row>
    <row r="34" spans="3:10" x14ac:dyDescent="0.2">
      <c r="C34" s="2"/>
      <c r="D34" s="2"/>
      <c r="E34" s="2"/>
      <c r="F34" s="2"/>
      <c r="G34" s="2"/>
      <c r="H34" s="2"/>
      <c r="I34" s="2"/>
      <c r="J34" s="2"/>
    </row>
    <row r="35" spans="3:10" x14ac:dyDescent="0.2">
      <c r="C35" s="2"/>
      <c r="D35" s="2"/>
      <c r="E35" s="2"/>
      <c r="F35" s="2"/>
      <c r="G35" s="2"/>
      <c r="H35" s="2"/>
      <c r="I35" s="2"/>
      <c r="J35" s="2"/>
    </row>
  </sheetData>
  <mergeCells count="6">
    <mergeCell ref="A3:J3"/>
    <mergeCell ref="C6:F6"/>
    <mergeCell ref="G6:J6"/>
    <mergeCell ref="C4:J4"/>
    <mergeCell ref="A4:A6"/>
    <mergeCell ref="B4:B6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autoPageBreaks="0"/>
  </sheetPr>
  <dimension ref="A3:G32"/>
  <sheetViews>
    <sheetView zoomScaleNormal="100" workbookViewId="0"/>
  </sheetViews>
  <sheetFormatPr defaultRowHeight="14.25" x14ac:dyDescent="0.2"/>
  <cols>
    <col min="1" max="1" width="25.6640625" customWidth="1"/>
    <col min="2" max="7" width="21.6640625" customWidth="1"/>
  </cols>
  <sheetData>
    <row r="3" spans="1:7" ht="24.95" customHeight="1" x14ac:dyDescent="0.2">
      <c r="A3" s="163" t="s">
        <v>269</v>
      </c>
      <c r="B3" s="163"/>
      <c r="C3" s="163"/>
      <c r="D3" s="163"/>
      <c r="E3" s="163"/>
      <c r="F3" s="163"/>
      <c r="G3" s="163"/>
    </row>
    <row r="4" spans="1:7" ht="20.25" customHeight="1" x14ac:dyDescent="0.2">
      <c r="A4" s="46"/>
      <c r="B4" s="162" t="s">
        <v>14</v>
      </c>
      <c r="C4" s="162"/>
      <c r="D4" s="162"/>
      <c r="E4" s="162" t="s">
        <v>15</v>
      </c>
      <c r="F4" s="162"/>
      <c r="G4" s="162"/>
    </row>
    <row r="5" spans="1:7" ht="20.100000000000001" customHeight="1" x14ac:dyDescent="0.2">
      <c r="A5" s="45" t="s">
        <v>16</v>
      </c>
      <c r="B5" s="45" t="s">
        <v>38</v>
      </c>
      <c r="C5" s="45" t="s">
        <v>5</v>
      </c>
      <c r="D5" s="45" t="s">
        <v>3</v>
      </c>
      <c r="E5" s="45" t="s">
        <v>38</v>
      </c>
      <c r="F5" s="45" t="s">
        <v>5</v>
      </c>
      <c r="G5" s="45" t="s">
        <v>3</v>
      </c>
    </row>
    <row r="6" spans="1:7" ht="15.75" customHeight="1" x14ac:dyDescent="0.2">
      <c r="A6" s="231" t="s">
        <v>39</v>
      </c>
      <c r="B6" s="54">
        <v>335.71996300000012</v>
      </c>
      <c r="C6" s="54">
        <v>21334.170988000009</v>
      </c>
      <c r="D6" s="54">
        <v>10294.456833000006</v>
      </c>
      <c r="E6" s="54">
        <v>146935.90030499999</v>
      </c>
      <c r="F6" s="54">
        <v>6041308.2314629974</v>
      </c>
      <c r="G6" s="54">
        <v>4494840.8917849986</v>
      </c>
    </row>
    <row r="7" spans="1:7" ht="15.75" customHeight="1" x14ac:dyDescent="0.2">
      <c r="A7" s="232" t="s">
        <v>40</v>
      </c>
      <c r="B7" s="55">
        <v>294.20633000000004</v>
      </c>
      <c r="C7" s="55">
        <v>1579.6752619999993</v>
      </c>
      <c r="D7" s="55">
        <v>1799.2775279999994</v>
      </c>
      <c r="E7" s="55">
        <v>442962.63442399999</v>
      </c>
      <c r="F7" s="55">
        <v>2119663.8260989995</v>
      </c>
      <c r="G7" s="55">
        <v>2631957.5315369996</v>
      </c>
    </row>
    <row r="8" spans="1:7" ht="15.75" customHeight="1" x14ac:dyDescent="0.2">
      <c r="A8" s="231" t="s">
        <v>41</v>
      </c>
      <c r="B8" s="54">
        <v>385.36951399999998</v>
      </c>
      <c r="C8" s="54">
        <v>1113.6223120000004</v>
      </c>
      <c r="D8" s="54">
        <v>1492.2072260000002</v>
      </c>
      <c r="E8" s="54">
        <v>1303643.2324909999</v>
      </c>
      <c r="F8" s="54">
        <v>3394881.3089810009</v>
      </c>
      <c r="G8" s="54">
        <v>4858520.3892880017</v>
      </c>
    </row>
    <row r="9" spans="1:7" ht="15.75" customHeight="1" x14ac:dyDescent="0.2">
      <c r="A9" s="232" t="s">
        <v>42</v>
      </c>
      <c r="B9" s="55">
        <v>225.776151</v>
      </c>
      <c r="C9" s="55">
        <v>484.267696</v>
      </c>
      <c r="D9" s="55">
        <v>675.07141100000035</v>
      </c>
      <c r="E9" s="55">
        <v>1692855.1621340001</v>
      </c>
      <c r="F9" s="55">
        <v>3563651.4773459979</v>
      </c>
      <c r="G9" s="55">
        <v>4855556.7377790017</v>
      </c>
    </row>
    <row r="10" spans="1:7" ht="15.75" customHeight="1" x14ac:dyDescent="0.2">
      <c r="A10" s="231" t="s">
        <v>43</v>
      </c>
      <c r="B10" s="54">
        <v>275.95552100000009</v>
      </c>
      <c r="C10" s="54">
        <v>463.58251100000001</v>
      </c>
      <c r="D10" s="54">
        <v>641.40149600000018</v>
      </c>
      <c r="E10" s="54">
        <v>4565547.8243919984</v>
      </c>
      <c r="F10" s="54">
        <v>7540012.2243899982</v>
      </c>
      <c r="G10" s="54">
        <v>10791667.468130002</v>
      </c>
    </row>
    <row r="11" spans="1:7" ht="15.75" customHeight="1" x14ac:dyDescent="0.2">
      <c r="A11" s="232" t="s">
        <v>46</v>
      </c>
      <c r="B11" s="55">
        <v>171.12512900000002</v>
      </c>
      <c r="C11" s="55">
        <v>222.78256100000004</v>
      </c>
      <c r="D11" s="55">
        <v>491.53914300000008</v>
      </c>
      <c r="E11" s="55">
        <v>6333213.7605869994</v>
      </c>
      <c r="F11" s="55">
        <v>7849354.7058809986</v>
      </c>
      <c r="G11" s="55">
        <v>18271597.425167993</v>
      </c>
    </row>
    <row r="12" spans="1:7" ht="15.75" customHeight="1" x14ac:dyDescent="0.2">
      <c r="A12" s="231" t="s">
        <v>108</v>
      </c>
      <c r="B12" s="54">
        <v>128.17111599999998</v>
      </c>
      <c r="C12" s="54">
        <v>149.14511100000001</v>
      </c>
      <c r="D12" s="54">
        <v>274.07019600000001</v>
      </c>
      <c r="E12" s="54">
        <v>9648693.1537240017</v>
      </c>
      <c r="F12" s="54">
        <v>10433740.282965999</v>
      </c>
      <c r="G12" s="54">
        <v>19841934.643926997</v>
      </c>
    </row>
    <row r="13" spans="1:7" ht="15.75" customHeight="1" x14ac:dyDescent="0.2">
      <c r="A13" s="232" t="s">
        <v>109</v>
      </c>
      <c r="B13" s="55">
        <v>198.97055900000004</v>
      </c>
      <c r="C13" s="55">
        <v>189.07417700000005</v>
      </c>
      <c r="D13" s="55">
        <v>337.69783799999999</v>
      </c>
      <c r="E13" s="55">
        <v>64734703.772723004</v>
      </c>
      <c r="F13" s="55">
        <v>118937701.00285697</v>
      </c>
      <c r="G13" s="55">
        <v>160946061.214726</v>
      </c>
    </row>
    <row r="14" spans="1:7" x14ac:dyDescent="0.2">
      <c r="B14" s="1"/>
      <c r="C14" s="1"/>
      <c r="D14" s="1"/>
      <c r="E14" s="1"/>
      <c r="F14" s="1"/>
      <c r="G14" s="1"/>
    </row>
    <row r="15" spans="1:7" x14ac:dyDescent="0.2">
      <c r="B15" s="1"/>
      <c r="C15" s="1"/>
      <c r="D15" s="1"/>
      <c r="E15" s="1"/>
      <c r="F15" s="1"/>
      <c r="G15" s="1"/>
    </row>
    <row r="16" spans="1:7" x14ac:dyDescent="0.2">
      <c r="A16" t="s">
        <v>298</v>
      </c>
    </row>
    <row r="26" spans="2:7" x14ac:dyDescent="0.2">
      <c r="B26" s="4"/>
      <c r="C26" s="4"/>
      <c r="D26" s="4"/>
      <c r="E26" s="4"/>
      <c r="F26" s="4"/>
      <c r="G26" s="4"/>
    </row>
    <row r="27" spans="2:7" x14ac:dyDescent="0.2">
      <c r="B27" s="4"/>
      <c r="C27" s="4"/>
      <c r="D27" s="4"/>
      <c r="E27" s="4"/>
      <c r="F27" s="4"/>
      <c r="G27" s="4"/>
    </row>
    <row r="28" spans="2:7" x14ac:dyDescent="0.2">
      <c r="B28" s="4"/>
      <c r="C28" s="4"/>
      <c r="D28" s="4"/>
      <c r="E28" s="4"/>
      <c r="F28" s="4"/>
      <c r="G28" s="4"/>
    </row>
    <row r="29" spans="2:7" x14ac:dyDescent="0.2">
      <c r="B29" s="4"/>
      <c r="C29" s="4"/>
      <c r="D29" s="4"/>
      <c r="E29" s="4"/>
      <c r="F29" s="4"/>
      <c r="G29" s="4"/>
    </row>
    <row r="30" spans="2:7" x14ac:dyDescent="0.2">
      <c r="B30" s="4"/>
      <c r="C30" s="4"/>
      <c r="D30" s="4"/>
      <c r="E30" s="4"/>
      <c r="F30" s="4"/>
      <c r="G30" s="4"/>
    </row>
    <row r="31" spans="2:7" x14ac:dyDescent="0.2">
      <c r="B31" s="4"/>
      <c r="C31" s="4"/>
      <c r="D31" s="4"/>
      <c r="E31" s="4"/>
      <c r="F31" s="4"/>
      <c r="G31" s="4"/>
    </row>
    <row r="32" spans="2:7" x14ac:dyDescent="0.2">
      <c r="B32" s="4"/>
      <c r="C32" s="4"/>
      <c r="D32" s="4"/>
      <c r="E32" s="4"/>
      <c r="F32" s="4"/>
      <c r="G32" s="4"/>
    </row>
  </sheetData>
  <mergeCells count="3">
    <mergeCell ref="A3:G3"/>
    <mergeCell ref="B4:D4"/>
    <mergeCell ref="E4:G4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  <pageSetUpPr autoPageBreaks="0"/>
  </sheetPr>
  <dimension ref="A2:R25"/>
  <sheetViews>
    <sheetView zoomScaleNormal="100" workbookViewId="0"/>
  </sheetViews>
  <sheetFormatPr defaultRowHeight="14.25" x14ac:dyDescent="0.2"/>
  <cols>
    <col min="2" max="2" width="21.88671875" customWidth="1"/>
    <col min="3" max="5" width="19.44140625" customWidth="1"/>
    <col min="6" max="6" width="20.88671875" customWidth="1"/>
    <col min="7" max="7" width="19.44140625" customWidth="1"/>
    <col min="9" max="9" width="9.33203125" bestFit="1" customWidth="1"/>
    <col min="10" max="10" width="11" bestFit="1" customWidth="1"/>
  </cols>
  <sheetData>
    <row r="2" spans="1:18" ht="14.25" customHeight="1" x14ac:dyDescent="0.2"/>
    <row r="3" spans="1:18" ht="24.95" customHeight="1" x14ac:dyDescent="0.2">
      <c r="B3" s="163" t="s">
        <v>250</v>
      </c>
      <c r="C3" s="163"/>
      <c r="D3" s="163"/>
      <c r="E3" s="163"/>
      <c r="F3" s="163"/>
      <c r="G3" s="163"/>
    </row>
    <row r="4" spans="1:18" ht="20.100000000000001" customHeight="1" x14ac:dyDescent="0.2">
      <c r="A4" s="230"/>
      <c r="B4" s="224" t="s">
        <v>36</v>
      </c>
      <c r="C4" s="224"/>
      <c r="D4" s="224"/>
      <c r="E4" s="224" t="s">
        <v>37</v>
      </c>
      <c r="F4" s="224"/>
      <c r="G4" s="224"/>
    </row>
    <row r="5" spans="1:18" ht="15" customHeight="1" x14ac:dyDescent="0.2">
      <c r="A5" s="36" t="s">
        <v>2</v>
      </c>
      <c r="B5" s="36" t="s">
        <v>38</v>
      </c>
      <c r="C5" s="36" t="s">
        <v>5</v>
      </c>
      <c r="D5" s="36" t="s">
        <v>3</v>
      </c>
      <c r="E5" s="36" t="s">
        <v>38</v>
      </c>
      <c r="F5" s="36" t="s">
        <v>5</v>
      </c>
      <c r="G5" s="36" t="s">
        <v>3</v>
      </c>
    </row>
    <row r="6" spans="1:18" ht="15" customHeight="1" x14ac:dyDescent="0.2">
      <c r="A6" s="34">
        <v>2010</v>
      </c>
      <c r="B6" s="42">
        <v>6144.9199979999994</v>
      </c>
      <c r="C6" s="42">
        <v>15188.38</v>
      </c>
      <c r="D6" s="42">
        <v>29512</v>
      </c>
      <c r="E6" s="42">
        <v>164052629.90270603</v>
      </c>
      <c r="F6" s="42">
        <v>194515472.95412102</v>
      </c>
      <c r="G6" s="42">
        <v>258307940.67024198</v>
      </c>
      <c r="I6" s="70"/>
      <c r="J6" s="70"/>
      <c r="K6" s="70"/>
      <c r="L6" s="1"/>
      <c r="N6" s="1"/>
      <c r="O6" s="1"/>
      <c r="Q6" s="1"/>
      <c r="R6" s="1"/>
    </row>
    <row r="7" spans="1:18" ht="15" customHeight="1" x14ac:dyDescent="0.2">
      <c r="A7" s="35">
        <v>2011</v>
      </c>
      <c r="B7" s="44">
        <v>5574.6133330000002</v>
      </c>
      <c r="C7" s="44">
        <v>14259.39</v>
      </c>
      <c r="D7" s="44">
        <v>19096</v>
      </c>
      <c r="E7" s="44">
        <v>178835435.25101998</v>
      </c>
      <c r="F7" s="44">
        <v>175826602.36605799</v>
      </c>
      <c r="G7" s="44">
        <v>185510246.90091503</v>
      </c>
      <c r="I7" s="70"/>
      <c r="J7" s="70"/>
      <c r="K7" s="70"/>
      <c r="L7" s="1"/>
      <c r="N7" s="1"/>
      <c r="O7" s="1"/>
      <c r="Q7" s="1"/>
      <c r="R7" s="1"/>
    </row>
    <row r="8" spans="1:18" ht="15" customHeight="1" x14ac:dyDescent="0.2">
      <c r="A8" s="34">
        <v>2012</v>
      </c>
      <c r="B8" s="42">
        <v>5608.04</v>
      </c>
      <c r="C8" s="42">
        <v>12382.74</v>
      </c>
      <c r="D8" s="42">
        <v>16231</v>
      </c>
      <c r="E8" s="42">
        <v>179086701.60442898</v>
      </c>
      <c r="F8" s="42">
        <v>164968030.20078096</v>
      </c>
      <c r="G8" s="42">
        <v>138888416.58744398</v>
      </c>
      <c r="I8" s="70"/>
      <c r="J8" s="70"/>
      <c r="K8" s="70"/>
      <c r="L8" s="1"/>
      <c r="N8" s="1"/>
      <c r="O8" s="1"/>
      <c r="Q8" s="1"/>
      <c r="R8" s="1"/>
    </row>
    <row r="9" spans="1:18" ht="15" customHeight="1" x14ac:dyDescent="0.2">
      <c r="A9" s="35">
        <v>2013</v>
      </c>
      <c r="B9" s="44">
        <v>5358.893333</v>
      </c>
      <c r="C9" s="44">
        <v>11425.976865999999</v>
      </c>
      <c r="D9" s="44">
        <v>18141</v>
      </c>
      <c r="E9" s="44">
        <v>181398646.35082901</v>
      </c>
      <c r="F9" s="44">
        <v>168196800.37853903</v>
      </c>
      <c r="G9" s="44">
        <v>164153783.293861</v>
      </c>
      <c r="I9" s="70"/>
      <c r="J9" s="70"/>
      <c r="K9" s="70"/>
      <c r="L9" s="1"/>
      <c r="N9" s="1"/>
      <c r="O9" s="1"/>
      <c r="Q9" s="1"/>
      <c r="R9" s="1"/>
    </row>
    <row r="10" spans="1:18" ht="15" customHeight="1" x14ac:dyDescent="0.2">
      <c r="A10" s="34">
        <v>2014</v>
      </c>
      <c r="B10" s="42">
        <v>5492.2158829999998</v>
      </c>
      <c r="C10" s="42">
        <v>11227.427248</v>
      </c>
      <c r="D10" s="42">
        <v>24350.00272</v>
      </c>
      <c r="E10" s="42">
        <v>207133692.67327601</v>
      </c>
      <c r="F10" s="42">
        <v>165734517.80722398</v>
      </c>
      <c r="G10" s="42">
        <v>159964428.06164101</v>
      </c>
      <c r="I10" s="70"/>
      <c r="J10" s="70"/>
      <c r="K10" s="70"/>
      <c r="L10" s="1"/>
      <c r="N10" s="1"/>
      <c r="O10" s="1"/>
      <c r="Q10" s="1"/>
      <c r="R10" s="1"/>
    </row>
    <row r="11" spans="1:18" ht="15" customHeight="1" x14ac:dyDescent="0.2">
      <c r="A11" s="35">
        <v>2015</v>
      </c>
      <c r="B11" s="44">
        <v>5486.3180160000002</v>
      </c>
      <c r="C11" s="44">
        <v>10485.948447000001</v>
      </c>
      <c r="D11" s="44">
        <v>15780.007970000001</v>
      </c>
      <c r="E11" s="44">
        <v>193347419.74885401</v>
      </c>
      <c r="F11" s="44">
        <v>182770810.05004695</v>
      </c>
      <c r="G11" s="44">
        <v>145925189.609438</v>
      </c>
      <c r="I11" s="70"/>
      <c r="J11" s="70"/>
      <c r="K11" s="70"/>
      <c r="L11" s="1"/>
      <c r="N11" s="1"/>
      <c r="O11" s="1"/>
      <c r="Q11" s="1"/>
      <c r="R11" s="1"/>
    </row>
    <row r="12" spans="1:18" ht="15" customHeight="1" x14ac:dyDescent="0.2">
      <c r="A12" s="34">
        <v>2016</v>
      </c>
      <c r="B12" s="42">
        <v>5382.330202000001</v>
      </c>
      <c r="C12" s="42">
        <v>10397.773064000001</v>
      </c>
      <c r="D12" s="42">
        <v>12178.27981</v>
      </c>
      <c r="E12" s="42">
        <v>182421153.78480899</v>
      </c>
      <c r="F12" s="42">
        <v>154032370.93745402</v>
      </c>
      <c r="G12" s="42">
        <v>125844158.40371902</v>
      </c>
      <c r="I12" s="70"/>
      <c r="J12" s="70"/>
      <c r="K12" s="70"/>
      <c r="L12" s="1"/>
      <c r="N12" s="1"/>
      <c r="O12" s="1"/>
      <c r="Q12" s="1"/>
      <c r="R12" s="1"/>
    </row>
    <row r="13" spans="1:18" ht="15" customHeight="1" x14ac:dyDescent="0.2">
      <c r="A13" s="35">
        <v>2017</v>
      </c>
      <c r="B13" s="44">
        <v>5872.6616839999988</v>
      </c>
      <c r="C13" s="44">
        <v>10714.990694</v>
      </c>
      <c r="D13" s="44">
        <v>13736.574409999999</v>
      </c>
      <c r="E13" s="44">
        <v>174988341.36386502</v>
      </c>
      <c r="F13" s="44">
        <v>140098847.26450503</v>
      </c>
      <c r="G13" s="44">
        <v>121332794.24514098</v>
      </c>
      <c r="I13" s="70"/>
      <c r="J13" s="70"/>
      <c r="K13" s="70"/>
      <c r="L13" s="1"/>
      <c r="N13" s="1"/>
      <c r="O13" s="1"/>
      <c r="Q13" s="1"/>
      <c r="R13" s="1"/>
    </row>
    <row r="14" spans="1:18" ht="15" customHeight="1" x14ac:dyDescent="0.2">
      <c r="A14" s="34">
        <v>2018</v>
      </c>
      <c r="B14" s="42">
        <v>5878.7900410000002</v>
      </c>
      <c r="C14" s="42">
        <v>10966.995825999998</v>
      </c>
      <c r="D14" s="42">
        <v>13439.167405</v>
      </c>
      <c r="E14" s="42">
        <v>170437955.84215492</v>
      </c>
      <c r="F14" s="42">
        <v>150200225.625736</v>
      </c>
      <c r="G14" s="42">
        <v>169280179.95407602</v>
      </c>
      <c r="I14" s="70"/>
      <c r="J14" s="70"/>
      <c r="K14" s="70"/>
      <c r="L14" s="1"/>
      <c r="N14" s="1"/>
      <c r="O14" s="1"/>
      <c r="Q14" s="1"/>
      <c r="R14" s="1"/>
    </row>
    <row r="15" spans="1:18" ht="15" customHeight="1" x14ac:dyDescent="0.2">
      <c r="A15" s="35">
        <v>2019</v>
      </c>
      <c r="B15" s="44">
        <v>5284.1905429999979</v>
      </c>
      <c r="C15" s="44">
        <v>9436.2344359999988</v>
      </c>
      <c r="D15" s="44">
        <v>11904.584914000001</v>
      </c>
      <c r="E15" s="44">
        <v>145154923.65850803</v>
      </c>
      <c r="F15" s="44">
        <v>134499423.34305099</v>
      </c>
      <c r="G15" s="44">
        <v>147245928.56979406</v>
      </c>
      <c r="I15" s="70"/>
      <c r="J15" s="70"/>
      <c r="K15" s="70"/>
      <c r="L15" s="1"/>
      <c r="N15" s="1"/>
      <c r="O15" s="1"/>
      <c r="Q15" s="1"/>
      <c r="R15" s="1"/>
    </row>
    <row r="16" spans="1:18" ht="15" customHeight="1" x14ac:dyDescent="0.2">
      <c r="A16" s="34">
        <v>2020</v>
      </c>
      <c r="B16" s="42">
        <v>4146.7956940000013</v>
      </c>
      <c r="C16" s="42">
        <v>7268.0952820000002</v>
      </c>
      <c r="D16" s="42">
        <v>27896.587502999999</v>
      </c>
      <c r="E16" s="42">
        <v>141322528.54484197</v>
      </c>
      <c r="F16" s="42">
        <v>109004732.42679301</v>
      </c>
      <c r="G16" s="42">
        <v>429042075.18474293</v>
      </c>
      <c r="I16" s="70"/>
      <c r="J16" s="70"/>
      <c r="K16" s="70"/>
      <c r="L16" s="1"/>
      <c r="N16" s="1"/>
      <c r="O16" s="1"/>
      <c r="Q16" s="1"/>
      <c r="R16" s="1"/>
    </row>
    <row r="17" spans="1:11" x14ac:dyDescent="0.2">
      <c r="A17" s="35">
        <v>2021</v>
      </c>
      <c r="B17" s="44">
        <v>4344.8297439999997</v>
      </c>
      <c r="C17" s="44">
        <v>6555.4965450000009</v>
      </c>
      <c r="D17" s="44">
        <v>16210.786333</v>
      </c>
      <c r="E17" s="44">
        <v>145152619.43201604</v>
      </c>
      <c r="F17" s="44">
        <v>134424340.02205402</v>
      </c>
      <c r="G17" s="44">
        <v>159831397.23905495</v>
      </c>
      <c r="I17" s="70"/>
      <c r="J17" s="70"/>
      <c r="K17" s="70"/>
    </row>
    <row r="18" spans="1:11" x14ac:dyDescent="0.2">
      <c r="A18" s="34">
        <v>2022</v>
      </c>
      <c r="B18" s="42">
        <v>4610.5006650000005</v>
      </c>
      <c r="C18" s="42">
        <v>7477.260241</v>
      </c>
      <c r="D18" s="42">
        <v>16959.523498000002</v>
      </c>
      <c r="E18" s="42">
        <v>163398132.84356496</v>
      </c>
      <c r="F18" s="42">
        <v>168733366.48289701</v>
      </c>
      <c r="G18" s="42">
        <v>164925086.09851897</v>
      </c>
      <c r="I18" s="70"/>
      <c r="J18" s="70"/>
      <c r="K18" s="70"/>
    </row>
    <row r="19" spans="1:11" x14ac:dyDescent="0.2">
      <c r="A19" s="35">
        <v>2023</v>
      </c>
      <c r="B19" s="44">
        <v>4633.9778319999996</v>
      </c>
      <c r="C19" s="44">
        <v>8385.9262369999997</v>
      </c>
      <c r="D19" s="44">
        <v>18241.382019000001</v>
      </c>
      <c r="E19" s="44">
        <v>190591360.92273203</v>
      </c>
      <c r="F19" s="44">
        <v>168947211.92895597</v>
      </c>
      <c r="G19" s="44">
        <v>235775217.81800696</v>
      </c>
      <c r="I19" s="70"/>
      <c r="J19" s="70"/>
      <c r="K19" s="70"/>
    </row>
    <row r="20" spans="1:11" x14ac:dyDescent="0.2">
      <c r="A20" s="34">
        <v>2024</v>
      </c>
      <c r="B20" s="42">
        <v>4559.0945969999993</v>
      </c>
      <c r="C20" s="42">
        <v>8361.1736460000011</v>
      </c>
      <c r="D20" s="42">
        <v>17672.491806000002</v>
      </c>
      <c r="E20" s="42">
        <v>197983310.32513797</v>
      </c>
      <c r="F20" s="42">
        <v>180707883.07458499</v>
      </c>
      <c r="G20" s="42">
        <v>228990786.05095801</v>
      </c>
    </row>
    <row r="22" spans="1:11" x14ac:dyDescent="0.2">
      <c r="E22" s="32"/>
      <c r="F22" s="32"/>
      <c r="G22" s="32"/>
    </row>
    <row r="23" spans="1:11" x14ac:dyDescent="0.2">
      <c r="A23" t="s">
        <v>299</v>
      </c>
      <c r="B23" s="6"/>
      <c r="E23" s="32"/>
      <c r="F23" s="32"/>
      <c r="G23" s="32"/>
    </row>
    <row r="24" spans="1:11" x14ac:dyDescent="0.2">
      <c r="B24" s="6"/>
      <c r="E24" s="32"/>
      <c r="F24" s="32"/>
      <c r="G24" s="32"/>
    </row>
    <row r="25" spans="1:11" x14ac:dyDescent="0.2">
      <c r="B25" s="6"/>
    </row>
  </sheetData>
  <mergeCells count="3">
    <mergeCell ref="B4:D4"/>
    <mergeCell ref="E4:G4"/>
    <mergeCell ref="B3:G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  <pageSetUpPr autoPageBreaks="0"/>
  </sheetPr>
  <dimension ref="A2:R75"/>
  <sheetViews>
    <sheetView zoomScaleNormal="100" workbookViewId="0"/>
  </sheetViews>
  <sheetFormatPr defaultRowHeight="14.25" x14ac:dyDescent="0.2"/>
  <cols>
    <col min="1" max="1" width="13.5546875" customWidth="1"/>
    <col min="2" max="2" width="21.88671875" customWidth="1"/>
    <col min="3" max="5" width="19.44140625" customWidth="1"/>
    <col min="6" max="6" width="20.88671875" customWidth="1"/>
    <col min="7" max="7" width="19.44140625" customWidth="1"/>
  </cols>
  <sheetData>
    <row r="2" spans="1:18" ht="14.25" customHeight="1" x14ac:dyDescent="0.2"/>
    <row r="3" spans="1:18" ht="24.95" customHeight="1" x14ac:dyDescent="0.2">
      <c r="B3" s="163" t="s">
        <v>251</v>
      </c>
      <c r="C3" s="163"/>
      <c r="D3" s="163"/>
      <c r="E3" s="163"/>
      <c r="F3" s="163"/>
      <c r="G3" s="163"/>
    </row>
    <row r="4" spans="1:18" ht="20.100000000000001" customHeight="1" x14ac:dyDescent="0.2">
      <c r="B4" s="224" t="s">
        <v>15</v>
      </c>
      <c r="C4" s="224"/>
      <c r="D4" s="224"/>
      <c r="E4" s="224" t="s">
        <v>37</v>
      </c>
      <c r="F4" s="224"/>
      <c r="G4" s="224"/>
    </row>
    <row r="5" spans="1:18" ht="15" customHeight="1" x14ac:dyDescent="0.2">
      <c r="A5" s="45" t="s">
        <v>2</v>
      </c>
      <c r="B5" s="18" t="s">
        <v>38</v>
      </c>
      <c r="C5" s="18" t="s">
        <v>5</v>
      </c>
      <c r="D5" s="18" t="s">
        <v>3</v>
      </c>
      <c r="E5" s="18" t="s">
        <v>38</v>
      </c>
      <c r="F5" s="18" t="s">
        <v>5</v>
      </c>
      <c r="G5" s="18" t="s">
        <v>3</v>
      </c>
    </row>
    <row r="6" spans="1:18" ht="15" customHeight="1" x14ac:dyDescent="0.2">
      <c r="A6" s="233">
        <v>2010</v>
      </c>
      <c r="B6" s="42">
        <v>183335035.25823146</v>
      </c>
      <c r="C6" s="42">
        <v>214105777.07667619</v>
      </c>
      <c r="D6" s="42">
        <v>356534479.95325816</v>
      </c>
      <c r="E6" s="42">
        <v>163416499.09050602</v>
      </c>
      <c r="F6" s="42">
        <v>194276214.51062101</v>
      </c>
      <c r="G6" s="42">
        <v>255535044.960242</v>
      </c>
      <c r="K6" s="1"/>
      <c r="L6" s="1"/>
      <c r="N6" s="1"/>
      <c r="O6" s="1"/>
      <c r="Q6" s="1"/>
      <c r="R6" s="1"/>
    </row>
    <row r="7" spans="1:18" ht="15" customHeight="1" x14ac:dyDescent="0.2">
      <c r="A7" s="235">
        <v>2011</v>
      </c>
      <c r="B7" s="44">
        <v>166939708.76720205</v>
      </c>
      <c r="C7" s="44">
        <v>205713345.72833225</v>
      </c>
      <c r="D7" s="44">
        <v>338214836.12649637</v>
      </c>
      <c r="E7" s="44">
        <v>177071974.25542</v>
      </c>
      <c r="F7" s="44">
        <v>178379839.02775797</v>
      </c>
      <c r="G7" s="44">
        <v>184417467.97091502</v>
      </c>
      <c r="K7" s="1"/>
      <c r="L7" s="1"/>
      <c r="N7" s="1"/>
      <c r="O7" s="1"/>
      <c r="Q7" s="1"/>
      <c r="R7" s="1"/>
    </row>
    <row r="8" spans="1:18" ht="15" customHeight="1" x14ac:dyDescent="0.2">
      <c r="A8" s="233">
        <v>2012</v>
      </c>
      <c r="B8" s="42">
        <v>162123744.63283318</v>
      </c>
      <c r="C8" s="42">
        <v>200248460.68462309</v>
      </c>
      <c r="D8" s="42">
        <v>313872989.77592582</v>
      </c>
      <c r="E8" s="42">
        <v>177949935.84162897</v>
      </c>
      <c r="F8" s="42">
        <v>165171711.57058096</v>
      </c>
      <c r="G8" s="42">
        <v>137545100.27654397</v>
      </c>
      <c r="K8" s="1"/>
      <c r="L8" s="1"/>
      <c r="N8" s="1"/>
      <c r="O8" s="1"/>
      <c r="Q8" s="1"/>
      <c r="R8" s="1"/>
    </row>
    <row r="9" spans="1:18" ht="15" customHeight="1" x14ac:dyDescent="0.2">
      <c r="A9" s="235">
        <v>2013</v>
      </c>
      <c r="B9" s="44">
        <v>161394822.20643017</v>
      </c>
      <c r="C9" s="44">
        <v>193846552.47741514</v>
      </c>
      <c r="D9" s="44">
        <v>297470534.05019754</v>
      </c>
      <c r="E9" s="44">
        <v>180303615.06155401</v>
      </c>
      <c r="F9" s="44">
        <v>170057272.50103402</v>
      </c>
      <c r="G9" s="44">
        <v>163564122.22036102</v>
      </c>
      <c r="K9" s="1"/>
      <c r="L9" s="1"/>
      <c r="N9" s="1"/>
      <c r="O9" s="1"/>
      <c r="Q9" s="1"/>
      <c r="R9" s="1"/>
    </row>
    <row r="10" spans="1:18" ht="15" customHeight="1" x14ac:dyDescent="0.2">
      <c r="A10" s="233">
        <v>2014</v>
      </c>
      <c r="B10" s="42">
        <v>165136063.33199799</v>
      </c>
      <c r="C10" s="42">
        <v>199140146.32360452</v>
      </c>
      <c r="D10" s="42">
        <v>297694890.04729325</v>
      </c>
      <c r="E10" s="42">
        <v>210106338.85216403</v>
      </c>
      <c r="F10" s="42">
        <v>167851309.53995198</v>
      </c>
      <c r="G10" s="42">
        <v>161803256.94521901</v>
      </c>
      <c r="K10" s="1"/>
      <c r="L10" s="1"/>
      <c r="N10" s="1"/>
      <c r="O10" s="1"/>
      <c r="Q10" s="1"/>
      <c r="R10" s="1"/>
    </row>
    <row r="11" spans="1:18" ht="15" customHeight="1" x14ac:dyDescent="0.2">
      <c r="A11" s="235">
        <v>2015</v>
      </c>
      <c r="B11" s="44">
        <v>173971693.86189419</v>
      </c>
      <c r="C11" s="44">
        <v>211809725.83951089</v>
      </c>
      <c r="D11" s="44">
        <v>307670082.52510047</v>
      </c>
      <c r="E11" s="44">
        <v>197448649.42895401</v>
      </c>
      <c r="F11" s="44">
        <v>192751674.64869896</v>
      </c>
      <c r="G11" s="44">
        <v>152274661.00541797</v>
      </c>
      <c r="K11" s="1"/>
      <c r="L11" s="1"/>
      <c r="N11" s="1"/>
      <c r="O11" s="1"/>
      <c r="Q11" s="1"/>
      <c r="R11" s="1"/>
    </row>
    <row r="12" spans="1:18" ht="15" customHeight="1" x14ac:dyDescent="0.2">
      <c r="A12" s="233">
        <v>2016</v>
      </c>
      <c r="B12" s="42">
        <v>187489192.83267587</v>
      </c>
      <c r="C12" s="42">
        <v>229518042.56006467</v>
      </c>
      <c r="D12" s="42">
        <v>308787468.12979352</v>
      </c>
      <c r="E12" s="42">
        <v>187087040.777226</v>
      </c>
      <c r="F12" s="42">
        <v>158075418.163914</v>
      </c>
      <c r="G12" s="42">
        <v>133028841.05768804</v>
      </c>
      <c r="K12" s="1"/>
      <c r="L12" s="1"/>
      <c r="N12" s="1"/>
      <c r="O12" s="1"/>
      <c r="Q12" s="1"/>
      <c r="R12" s="1"/>
    </row>
    <row r="13" spans="1:18" ht="15" customHeight="1" x14ac:dyDescent="0.2">
      <c r="A13" s="235">
        <v>2017</v>
      </c>
      <c r="B13" s="44">
        <v>200604946.42952716</v>
      </c>
      <c r="C13" s="44">
        <v>243686883.78761664</v>
      </c>
      <c r="D13" s="44">
        <v>308525560.77740622</v>
      </c>
      <c r="E13" s="44">
        <v>180652075.31132701</v>
      </c>
      <c r="F13" s="44">
        <v>142756915.09286502</v>
      </c>
      <c r="G13" s="44">
        <v>124547689.63069798</v>
      </c>
      <c r="K13" s="1"/>
      <c r="L13" s="1"/>
      <c r="N13" s="1"/>
      <c r="O13" s="1"/>
      <c r="Q13" s="1"/>
      <c r="R13" s="1"/>
    </row>
    <row r="14" spans="1:18" ht="15" customHeight="1" x14ac:dyDescent="0.2">
      <c r="A14" s="233">
        <v>2018</v>
      </c>
      <c r="B14" s="42">
        <v>214644565.36971426</v>
      </c>
      <c r="C14" s="42">
        <v>272569441.9815374</v>
      </c>
      <c r="D14" s="42">
        <v>318555350.17230725</v>
      </c>
      <c r="E14" s="42">
        <v>176115931.17874694</v>
      </c>
      <c r="F14" s="42">
        <v>154547155.91999599</v>
      </c>
      <c r="G14" s="42">
        <v>172736922.63840401</v>
      </c>
      <c r="K14" s="1"/>
      <c r="L14" s="1"/>
      <c r="N14" s="1"/>
      <c r="O14" s="1"/>
      <c r="Q14" s="1"/>
      <c r="R14" s="1"/>
    </row>
    <row r="15" spans="1:18" ht="15" customHeight="1" x14ac:dyDescent="0.2">
      <c r="A15" s="235">
        <v>2019</v>
      </c>
      <c r="B15" s="44">
        <v>220207453.12186557</v>
      </c>
      <c r="C15" s="44">
        <v>273206338.09760487</v>
      </c>
      <c r="D15" s="44">
        <v>347205000.25274462</v>
      </c>
      <c r="E15" s="44">
        <v>157842894.75789103</v>
      </c>
      <c r="F15" s="44">
        <v>142499237.91803101</v>
      </c>
      <c r="G15" s="44">
        <v>153219384.52344906</v>
      </c>
      <c r="K15" s="1"/>
      <c r="L15" s="1"/>
      <c r="N15" s="1"/>
      <c r="O15" s="1"/>
      <c r="Q15" s="1"/>
      <c r="R15" s="1"/>
    </row>
    <row r="16" spans="1:18" ht="15" customHeight="1" x14ac:dyDescent="0.2">
      <c r="A16" s="233">
        <v>2020</v>
      </c>
      <c r="B16" s="42">
        <v>240592846.85614675</v>
      </c>
      <c r="C16" s="42">
        <v>273674358.22502959</v>
      </c>
      <c r="D16" s="42">
        <v>373647056.66807836</v>
      </c>
      <c r="E16" s="42">
        <v>146052215.26183596</v>
      </c>
      <c r="F16" s="42">
        <v>119246300.484166</v>
      </c>
      <c r="G16" s="42">
        <v>458165939.62793297</v>
      </c>
      <c r="K16" s="1"/>
      <c r="L16" s="1"/>
      <c r="N16" s="1"/>
      <c r="O16" s="1"/>
      <c r="Q16" s="1"/>
      <c r="R16" s="1"/>
    </row>
    <row r="17" spans="1:8" x14ac:dyDescent="0.2">
      <c r="A17" s="235">
        <v>2021</v>
      </c>
      <c r="B17" s="44">
        <v>259937098.49866423</v>
      </c>
      <c r="C17" s="44">
        <v>294739443.08962172</v>
      </c>
      <c r="D17" s="44">
        <v>411181494.54948193</v>
      </c>
      <c r="E17" s="44">
        <v>164671225.59583703</v>
      </c>
      <c r="F17" s="44">
        <v>151961920.65331301</v>
      </c>
      <c r="G17" s="44">
        <v>176114147.37749794</v>
      </c>
    </row>
    <row r="18" spans="1:8" x14ac:dyDescent="0.2">
      <c r="A18" s="233">
        <v>2022</v>
      </c>
      <c r="B18" s="42">
        <v>298175777.61796498</v>
      </c>
      <c r="C18" s="42">
        <v>336571523.68745321</v>
      </c>
      <c r="D18" s="42">
        <v>460923037.80076355</v>
      </c>
      <c r="E18" s="42">
        <v>181245175.94677699</v>
      </c>
      <c r="F18" s="42">
        <v>190676460.83969402</v>
      </c>
      <c r="G18" s="42">
        <v>170066656.41234994</v>
      </c>
    </row>
    <row r="19" spans="1:8" x14ac:dyDescent="0.2">
      <c r="A19" s="235">
        <v>2023</v>
      </c>
      <c r="B19" s="44">
        <v>318846695.5828957</v>
      </c>
      <c r="C19" s="44">
        <v>365921457.52174664</v>
      </c>
      <c r="D19" s="44">
        <v>535335610.86537933</v>
      </c>
      <c r="E19" s="44">
        <v>203265066.71228507</v>
      </c>
      <c r="F19" s="44">
        <v>182354766.904194</v>
      </c>
      <c r="G19" s="44">
        <v>242760274.93864995</v>
      </c>
    </row>
    <row r="20" spans="1:8" x14ac:dyDescent="0.2">
      <c r="A20" s="233">
        <v>2024</v>
      </c>
      <c r="B20" s="42">
        <v>332949795.98350519</v>
      </c>
      <c r="C20" s="42">
        <v>375510855.45376593</v>
      </c>
      <c r="D20" s="42">
        <v>593632014.08888233</v>
      </c>
      <c r="E20" s="42">
        <v>210302308.90409398</v>
      </c>
      <c r="F20" s="42">
        <v>197499913.38191599</v>
      </c>
      <c r="G20" s="42">
        <v>242659190.91604301</v>
      </c>
    </row>
    <row r="21" spans="1:8" x14ac:dyDescent="0.2">
      <c r="B21" s="2"/>
      <c r="C21" s="2"/>
      <c r="E21" s="10"/>
      <c r="F21" s="10"/>
      <c r="G21" s="10"/>
    </row>
    <row r="22" spans="1:8" x14ac:dyDescent="0.2">
      <c r="B22" s="2"/>
      <c r="C22" s="2"/>
      <c r="E22" s="10"/>
      <c r="F22" s="10"/>
      <c r="G22" s="10"/>
    </row>
    <row r="23" spans="1:8" x14ac:dyDescent="0.2">
      <c r="A23" t="s">
        <v>298</v>
      </c>
      <c r="B23" s="2"/>
      <c r="C23" s="2"/>
      <c r="E23" s="10"/>
      <c r="F23" s="10"/>
      <c r="G23" s="10"/>
      <c r="H23" s="6"/>
    </row>
    <row r="24" spans="1:8" x14ac:dyDescent="0.2">
      <c r="B24" s="2"/>
      <c r="C24" s="2"/>
      <c r="E24" s="10"/>
      <c r="F24" s="10"/>
      <c r="G24" s="10"/>
      <c r="H24" s="6"/>
    </row>
    <row r="25" spans="1:8" x14ac:dyDescent="0.2">
      <c r="B25" s="2"/>
      <c r="C25" s="2"/>
      <c r="E25" s="10"/>
      <c r="F25" s="10"/>
      <c r="G25" s="10"/>
      <c r="H25" s="6"/>
    </row>
    <row r="26" spans="1:8" x14ac:dyDescent="0.2">
      <c r="A26" s="10"/>
      <c r="B26" s="10"/>
      <c r="C26" s="10"/>
      <c r="D26" s="10"/>
      <c r="E26" s="10"/>
      <c r="F26" s="10"/>
      <c r="G26" s="10"/>
      <c r="H26" s="6"/>
    </row>
    <row r="27" spans="1:8" x14ac:dyDescent="0.2">
      <c r="A27" s="10"/>
      <c r="B27" s="10"/>
      <c r="C27" s="10"/>
      <c r="D27" s="10"/>
      <c r="E27" s="10"/>
      <c r="F27" s="10"/>
      <c r="G27" s="10"/>
      <c r="H27" s="6"/>
    </row>
    <row r="28" spans="1:8" x14ac:dyDescent="0.2">
      <c r="A28" s="10"/>
      <c r="B28" s="10"/>
      <c r="C28" s="10"/>
      <c r="D28" s="10"/>
      <c r="E28" s="10"/>
      <c r="F28" s="10"/>
      <c r="G28" s="10"/>
      <c r="H28" s="6"/>
    </row>
    <row r="29" spans="1:8" x14ac:dyDescent="0.2">
      <c r="A29" s="10"/>
      <c r="B29" s="10"/>
      <c r="C29" s="10"/>
      <c r="D29" s="10"/>
      <c r="E29" s="10"/>
      <c r="F29" s="10"/>
      <c r="G29" s="10"/>
      <c r="H29" s="6"/>
    </row>
    <row r="30" spans="1:8" x14ac:dyDescent="0.2">
      <c r="A30" s="10"/>
      <c r="B30" s="10"/>
      <c r="C30" s="10"/>
      <c r="D30" s="10"/>
      <c r="E30" s="10"/>
      <c r="F30" s="10"/>
      <c r="G30" s="10"/>
      <c r="H30" s="6"/>
    </row>
    <row r="31" spans="1:8" x14ac:dyDescent="0.2">
      <c r="A31" s="10"/>
      <c r="B31" s="10"/>
      <c r="C31" s="10"/>
      <c r="D31" s="10"/>
      <c r="E31" s="10"/>
      <c r="F31" s="10"/>
      <c r="G31" s="10"/>
      <c r="H31" s="6"/>
    </row>
    <row r="32" spans="1:8" x14ac:dyDescent="0.2">
      <c r="A32" s="10"/>
      <c r="B32" s="10"/>
      <c r="C32" s="10"/>
      <c r="D32" s="10"/>
      <c r="E32" s="10"/>
      <c r="F32" s="10"/>
      <c r="G32" s="10"/>
      <c r="H32" s="6"/>
    </row>
    <row r="33" spans="1:8" x14ac:dyDescent="0.2">
      <c r="A33" s="10"/>
      <c r="B33" s="10"/>
      <c r="C33" s="10"/>
      <c r="D33" s="10"/>
      <c r="E33" s="10"/>
      <c r="F33" s="10"/>
      <c r="G33" s="10"/>
      <c r="H33" s="6"/>
    </row>
    <row r="34" spans="1:8" x14ac:dyDescent="0.2">
      <c r="A34" s="10"/>
      <c r="B34" s="10"/>
      <c r="C34" s="10"/>
      <c r="D34" s="10"/>
      <c r="E34" s="10"/>
      <c r="F34" s="10"/>
      <c r="G34" s="10"/>
      <c r="H34" s="6"/>
    </row>
    <row r="35" spans="1:8" x14ac:dyDescent="0.2">
      <c r="A35" s="10"/>
      <c r="B35" s="10"/>
      <c r="C35" s="10"/>
      <c r="D35" s="10"/>
      <c r="E35" s="10"/>
      <c r="F35" s="10"/>
      <c r="G35" s="10"/>
      <c r="H35" s="6"/>
    </row>
    <row r="36" spans="1:8" x14ac:dyDescent="0.2">
      <c r="A36" s="10"/>
      <c r="B36" s="10"/>
      <c r="C36" s="10"/>
      <c r="D36" s="10"/>
      <c r="E36" s="10"/>
      <c r="F36" s="10"/>
      <c r="G36" s="10"/>
      <c r="H36" s="6"/>
    </row>
    <row r="37" spans="1:8" x14ac:dyDescent="0.2">
      <c r="A37" s="10"/>
      <c r="B37" s="10"/>
      <c r="C37" s="10"/>
      <c r="D37" s="10"/>
      <c r="E37" s="10"/>
      <c r="F37" s="10"/>
      <c r="G37" s="10"/>
      <c r="H37" s="6"/>
    </row>
    <row r="38" spans="1:8" x14ac:dyDescent="0.2">
      <c r="A38" s="10"/>
      <c r="B38" s="10"/>
      <c r="C38" s="10"/>
      <c r="D38" s="10"/>
      <c r="E38" s="10"/>
      <c r="F38" s="10"/>
      <c r="G38" s="10"/>
      <c r="H38" s="6"/>
    </row>
    <row r="39" spans="1:8" x14ac:dyDescent="0.2">
      <c r="A39" s="10"/>
      <c r="B39" s="10"/>
      <c r="C39" s="10"/>
      <c r="D39" s="10"/>
      <c r="E39" s="10"/>
      <c r="F39" s="10"/>
      <c r="G39" s="10"/>
      <c r="H39" s="6"/>
    </row>
    <row r="40" spans="1:8" x14ac:dyDescent="0.2">
      <c r="A40" s="10"/>
      <c r="B40" s="10"/>
      <c r="C40" s="10"/>
      <c r="D40" s="10"/>
      <c r="E40" s="10"/>
      <c r="F40" s="10"/>
      <c r="G40" s="10"/>
      <c r="H40" s="6"/>
    </row>
    <row r="41" spans="1:8" x14ac:dyDescent="0.2">
      <c r="A41" s="10"/>
      <c r="B41" s="10"/>
      <c r="C41" s="10"/>
      <c r="D41" s="10"/>
      <c r="E41" s="10"/>
      <c r="F41" s="10"/>
      <c r="G41" s="10"/>
      <c r="H41" s="6"/>
    </row>
    <row r="42" spans="1:8" x14ac:dyDescent="0.2">
      <c r="B42" s="2"/>
      <c r="C42" s="2"/>
      <c r="E42" s="10"/>
      <c r="F42" s="10"/>
      <c r="G42" s="10"/>
      <c r="H42" s="6"/>
    </row>
    <row r="43" spans="1:8" x14ac:dyDescent="0.2">
      <c r="B43" s="2"/>
      <c r="C43" s="2"/>
      <c r="E43" s="10"/>
      <c r="F43" s="10"/>
      <c r="G43" s="10"/>
      <c r="H43" s="6"/>
    </row>
    <row r="44" spans="1:8" x14ac:dyDescent="0.2">
      <c r="B44" s="10"/>
      <c r="C44" s="10"/>
      <c r="D44" s="10"/>
      <c r="E44" s="10"/>
      <c r="F44" s="12"/>
      <c r="G44" s="12"/>
      <c r="H44" s="6"/>
    </row>
    <row r="45" spans="1:8" x14ac:dyDescent="0.2">
      <c r="B45" s="10"/>
      <c r="C45" s="10"/>
      <c r="D45" s="10"/>
      <c r="E45" s="10"/>
      <c r="F45" s="12"/>
      <c r="G45" s="12"/>
      <c r="H45" s="6"/>
    </row>
    <row r="46" spans="1:8" x14ac:dyDescent="0.2">
      <c r="B46" s="10"/>
      <c r="C46" s="10"/>
      <c r="D46" s="10"/>
      <c r="E46" s="10"/>
      <c r="F46" s="12"/>
      <c r="G46" s="12"/>
      <c r="H46" s="6"/>
    </row>
    <row r="47" spans="1:8" x14ac:dyDescent="0.2">
      <c r="B47" s="10"/>
      <c r="C47" s="10"/>
      <c r="D47" s="10"/>
      <c r="E47" s="10"/>
      <c r="F47" s="12"/>
      <c r="G47" s="12"/>
      <c r="H47" s="6"/>
    </row>
    <row r="48" spans="1:8" x14ac:dyDescent="0.2">
      <c r="B48" s="10"/>
      <c r="C48" s="10"/>
      <c r="D48" s="10"/>
      <c r="E48" s="10"/>
      <c r="F48" s="12"/>
      <c r="G48" s="12"/>
      <c r="H48" s="6"/>
    </row>
    <row r="49" spans="2:8" x14ac:dyDescent="0.2">
      <c r="B49" s="10"/>
      <c r="C49" s="10"/>
      <c r="D49" s="10"/>
      <c r="E49" s="10"/>
      <c r="F49" s="12"/>
      <c r="G49" s="12"/>
      <c r="H49" s="6"/>
    </row>
    <row r="50" spans="2:8" x14ac:dyDescent="0.2">
      <c r="B50" s="10"/>
      <c r="C50" s="10"/>
      <c r="D50" s="10"/>
      <c r="E50" s="10"/>
      <c r="F50" s="12"/>
      <c r="G50" s="12"/>
      <c r="H50" s="6"/>
    </row>
    <row r="51" spans="2:8" x14ac:dyDescent="0.2">
      <c r="B51" s="10"/>
      <c r="C51" s="10"/>
      <c r="D51" s="10"/>
      <c r="E51" s="10"/>
      <c r="F51" s="12"/>
      <c r="G51" s="12"/>
      <c r="H51" s="6"/>
    </row>
    <row r="52" spans="2:8" x14ac:dyDescent="0.2">
      <c r="B52" s="10"/>
      <c r="C52" s="10"/>
      <c r="D52" s="10"/>
      <c r="E52" s="10"/>
      <c r="F52" s="12"/>
      <c r="G52" s="12"/>
      <c r="H52" s="6"/>
    </row>
    <row r="53" spans="2:8" x14ac:dyDescent="0.2">
      <c r="B53" s="10"/>
      <c r="C53" s="10"/>
      <c r="D53" s="10"/>
      <c r="E53" s="10"/>
      <c r="F53" s="12"/>
      <c r="G53" s="12"/>
      <c r="H53" s="6"/>
    </row>
    <row r="54" spans="2:8" x14ac:dyDescent="0.2">
      <c r="B54" s="10"/>
      <c r="C54" s="10"/>
      <c r="D54" s="10"/>
      <c r="E54" s="10"/>
      <c r="F54" s="12"/>
      <c r="G54" s="12"/>
      <c r="H54" s="6"/>
    </row>
    <row r="55" spans="2:8" x14ac:dyDescent="0.2">
      <c r="B55" s="10"/>
      <c r="C55" s="10"/>
      <c r="D55" s="10"/>
      <c r="E55" s="10"/>
      <c r="F55" s="1"/>
      <c r="G55" s="1"/>
    </row>
    <row r="56" spans="2:8" x14ac:dyDescent="0.2">
      <c r="B56" s="10"/>
      <c r="C56" s="10"/>
      <c r="D56" s="10"/>
      <c r="E56" s="10"/>
      <c r="F56" s="1"/>
      <c r="G56" s="1"/>
    </row>
    <row r="57" spans="2:8" x14ac:dyDescent="0.2">
      <c r="B57" s="10"/>
      <c r="C57" s="10"/>
      <c r="D57" s="10"/>
      <c r="E57" s="10"/>
      <c r="F57" s="1"/>
      <c r="G57" s="1"/>
    </row>
    <row r="58" spans="2:8" x14ac:dyDescent="0.2">
      <c r="B58" s="10"/>
      <c r="C58" s="10"/>
      <c r="D58" s="10"/>
      <c r="E58" s="10"/>
      <c r="F58" s="1"/>
      <c r="G58" s="1"/>
    </row>
    <row r="59" spans="2:8" x14ac:dyDescent="0.2">
      <c r="B59" s="10"/>
      <c r="C59" s="10"/>
      <c r="D59" s="10"/>
      <c r="E59" s="10"/>
    </row>
    <row r="60" spans="2:8" x14ac:dyDescent="0.2">
      <c r="B60" s="10"/>
      <c r="C60" s="10"/>
      <c r="D60" s="10"/>
      <c r="E60" s="10"/>
      <c r="F60" s="1"/>
      <c r="G60" s="1"/>
    </row>
    <row r="61" spans="2:8" x14ac:dyDescent="0.2">
      <c r="B61" s="10"/>
      <c r="C61" s="10"/>
      <c r="D61" s="10"/>
      <c r="E61" s="10"/>
      <c r="F61" s="1"/>
      <c r="G61" s="1"/>
    </row>
    <row r="62" spans="2:8" x14ac:dyDescent="0.2">
      <c r="B62" s="10"/>
      <c r="C62" s="10"/>
      <c r="D62" s="10"/>
      <c r="E62" s="10"/>
      <c r="F62" s="1"/>
      <c r="G62" s="1"/>
    </row>
    <row r="63" spans="2:8" x14ac:dyDescent="0.2">
      <c r="B63" s="10"/>
      <c r="C63" s="10"/>
      <c r="D63" s="10"/>
      <c r="E63" s="10"/>
      <c r="F63" s="1"/>
      <c r="G63" s="1"/>
    </row>
    <row r="64" spans="2:8" x14ac:dyDescent="0.2">
      <c r="B64" s="10"/>
      <c r="C64" s="10"/>
      <c r="D64" s="10"/>
      <c r="E64" s="10"/>
      <c r="F64" s="1"/>
      <c r="G64" s="1"/>
    </row>
    <row r="65" spans="2:7" x14ac:dyDescent="0.2">
      <c r="B65" s="10"/>
      <c r="C65" s="10"/>
      <c r="D65" s="10"/>
      <c r="E65" s="10"/>
      <c r="F65" s="1"/>
      <c r="G65" s="1"/>
    </row>
    <row r="66" spans="2:7" x14ac:dyDescent="0.2">
      <c r="B66" s="10"/>
      <c r="C66" s="10"/>
      <c r="D66" s="10"/>
      <c r="E66" s="10"/>
      <c r="F66" s="1"/>
      <c r="G66" s="1"/>
    </row>
    <row r="67" spans="2:7" x14ac:dyDescent="0.2">
      <c r="B67" s="10"/>
      <c r="C67" s="10"/>
      <c r="D67" s="10"/>
      <c r="E67" s="10"/>
      <c r="F67" s="1"/>
      <c r="G67" s="1"/>
    </row>
    <row r="68" spans="2:7" x14ac:dyDescent="0.2">
      <c r="B68" s="10"/>
      <c r="C68" s="10"/>
      <c r="D68" s="10"/>
      <c r="E68" s="10"/>
      <c r="F68" s="1"/>
      <c r="G68" s="1"/>
    </row>
    <row r="69" spans="2:7" x14ac:dyDescent="0.2">
      <c r="B69" s="10"/>
      <c r="C69" s="10"/>
      <c r="D69" s="10"/>
      <c r="E69" s="10"/>
      <c r="F69" s="1"/>
      <c r="G69" s="1"/>
    </row>
    <row r="70" spans="2:7" x14ac:dyDescent="0.2">
      <c r="B70" s="10"/>
      <c r="C70" s="10"/>
      <c r="D70" s="10"/>
      <c r="E70" s="10"/>
      <c r="F70" s="1"/>
      <c r="G70" s="1"/>
    </row>
    <row r="71" spans="2:7" x14ac:dyDescent="0.2">
      <c r="B71" s="10"/>
      <c r="C71" s="10"/>
      <c r="D71" s="10"/>
      <c r="E71" s="10"/>
      <c r="F71" s="1"/>
      <c r="G71" s="1"/>
    </row>
    <row r="72" spans="2:7" x14ac:dyDescent="0.2">
      <c r="B72" s="10"/>
      <c r="C72" s="10"/>
      <c r="D72" s="10"/>
      <c r="E72" s="10"/>
      <c r="F72" s="1"/>
      <c r="G72" s="1"/>
    </row>
    <row r="73" spans="2:7" x14ac:dyDescent="0.2">
      <c r="B73" s="10"/>
      <c r="C73" s="10"/>
      <c r="D73" s="10"/>
      <c r="E73" s="10"/>
      <c r="F73" s="1"/>
      <c r="G73" s="1"/>
    </row>
    <row r="74" spans="2:7" x14ac:dyDescent="0.2">
      <c r="B74" s="10"/>
      <c r="C74" s="10"/>
      <c r="D74" s="10"/>
      <c r="E74" s="10"/>
      <c r="F74" s="1"/>
      <c r="G74" s="1"/>
    </row>
    <row r="75" spans="2:7" x14ac:dyDescent="0.2">
      <c r="B75" s="10"/>
      <c r="C75" s="10"/>
      <c r="D75" s="10"/>
      <c r="E75" s="10"/>
    </row>
  </sheetData>
  <mergeCells count="3">
    <mergeCell ref="B3:G3"/>
    <mergeCell ref="B4:D4"/>
    <mergeCell ref="E4:G4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  <pageSetUpPr autoPageBreaks="0"/>
  </sheetPr>
  <dimension ref="A1:AX67"/>
  <sheetViews>
    <sheetView zoomScale="90" zoomScaleNormal="90" workbookViewId="0"/>
  </sheetViews>
  <sheetFormatPr defaultRowHeight="14.25" x14ac:dyDescent="0.2"/>
  <cols>
    <col min="1" max="1" width="40.44140625" customWidth="1"/>
    <col min="2" max="2" width="12.6640625" customWidth="1"/>
    <col min="3" max="3" width="36.33203125" customWidth="1"/>
    <col min="4" max="4" width="11.6640625" customWidth="1"/>
    <col min="5" max="5" width="11.6640625" bestFit="1" customWidth="1"/>
    <col min="6" max="16" width="11.44140625" customWidth="1"/>
    <col min="17" max="18" width="10.88671875" customWidth="1"/>
    <col min="19" max="19" width="12.5546875" customWidth="1"/>
    <col min="20" max="20" width="14.109375" bestFit="1" customWidth="1"/>
    <col min="21" max="21" width="15.5546875" bestFit="1" customWidth="1"/>
    <col min="22" max="30" width="14.109375" bestFit="1" customWidth="1"/>
    <col min="31" max="31" width="15.6640625" bestFit="1" customWidth="1"/>
    <col min="32" max="32" width="15.6640625" customWidth="1"/>
    <col min="33" max="33" width="15.5546875" bestFit="1" customWidth="1"/>
    <col min="34" max="34" width="15.109375" customWidth="1"/>
    <col min="36" max="36" width="11.21875" bestFit="1" customWidth="1"/>
    <col min="37" max="38" width="10.21875" bestFit="1" customWidth="1"/>
    <col min="39" max="40" width="4.88671875" customWidth="1"/>
    <col min="41" max="41" width="10.21875" bestFit="1" customWidth="1"/>
    <col min="42" max="47" width="4.88671875" customWidth="1"/>
    <col min="48" max="49" width="11.6640625" bestFit="1" customWidth="1"/>
    <col min="50" max="50" width="13.6640625" bestFit="1" customWidth="1"/>
  </cols>
  <sheetData>
    <row r="1" spans="1:50" x14ac:dyDescent="0.2">
      <c r="D1" s="6"/>
      <c r="E1" s="6"/>
      <c r="F1" s="6"/>
      <c r="I1" s="6"/>
    </row>
    <row r="3" spans="1:50" ht="24.95" customHeight="1" x14ac:dyDescent="0.2">
      <c r="A3" s="163" t="s">
        <v>288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50" ht="20.100000000000001" customHeight="1" x14ac:dyDescent="0.2">
      <c r="A4" s="18" t="s">
        <v>62</v>
      </c>
      <c r="B4" s="18" t="s">
        <v>61</v>
      </c>
      <c r="C4" s="18" t="s">
        <v>59</v>
      </c>
      <c r="D4" s="18">
        <v>2010</v>
      </c>
      <c r="E4" s="18">
        <v>2011</v>
      </c>
      <c r="F4" s="18">
        <v>2012</v>
      </c>
      <c r="G4" s="18">
        <v>2013</v>
      </c>
      <c r="H4" s="18">
        <v>2014</v>
      </c>
      <c r="I4" s="18">
        <v>2015</v>
      </c>
      <c r="J4" s="18">
        <v>2016</v>
      </c>
      <c r="K4" s="18">
        <v>2017</v>
      </c>
      <c r="L4" s="18">
        <v>2018</v>
      </c>
      <c r="M4" s="18">
        <v>2019</v>
      </c>
      <c r="N4" s="18">
        <v>2020</v>
      </c>
      <c r="O4" s="18">
        <v>2021</v>
      </c>
      <c r="P4" s="18">
        <v>2022</v>
      </c>
      <c r="Q4" s="18">
        <v>2023</v>
      </c>
      <c r="R4" s="18">
        <v>2024</v>
      </c>
    </row>
    <row r="5" spans="1:50" x14ac:dyDescent="0.2">
      <c r="A5" s="121" t="s">
        <v>64</v>
      </c>
      <c r="B5" s="42" t="s">
        <v>63</v>
      </c>
      <c r="C5" s="42">
        <v>1</v>
      </c>
      <c r="D5" s="42">
        <v>650170923.36782706</v>
      </c>
      <c r="E5" s="42">
        <v>666669520.24307501</v>
      </c>
      <c r="F5" s="42">
        <v>660590518.42282605</v>
      </c>
      <c r="G5" s="42">
        <v>635454591.37549901</v>
      </c>
      <c r="H5" s="42">
        <v>653677702.92607903</v>
      </c>
      <c r="I5" s="42">
        <v>689069468.06424403</v>
      </c>
      <c r="J5" s="42">
        <v>720761510.81691098</v>
      </c>
      <c r="K5" s="42">
        <v>772846550.08628595</v>
      </c>
      <c r="L5" s="42">
        <v>818944688.58403206</v>
      </c>
      <c r="M5" s="42">
        <v>947147145.31200802</v>
      </c>
      <c r="N5" s="42">
        <v>955461880.93591201</v>
      </c>
      <c r="O5" s="42">
        <v>1041920417.09703</v>
      </c>
      <c r="P5" s="42">
        <v>1213227658.9501901</v>
      </c>
      <c r="Q5" s="42">
        <v>1318646734.38112</v>
      </c>
      <c r="R5" s="42">
        <v>1315345501.5546401</v>
      </c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26"/>
      <c r="AW5" s="108"/>
      <c r="AX5" s="108"/>
    </row>
    <row r="6" spans="1:50" ht="14.1" customHeight="1" x14ac:dyDescent="0.2">
      <c r="A6" s="122" t="s">
        <v>65</v>
      </c>
      <c r="B6" s="44" t="s">
        <v>63</v>
      </c>
      <c r="C6" s="44">
        <v>2</v>
      </c>
      <c r="D6" s="44">
        <v>471189827.06637001</v>
      </c>
      <c r="E6" s="44">
        <v>488113583.93493801</v>
      </c>
      <c r="F6" s="44">
        <v>500412197.94676501</v>
      </c>
      <c r="G6" s="44">
        <v>484363968.74240398</v>
      </c>
      <c r="H6" s="44">
        <v>487152734.07914901</v>
      </c>
      <c r="I6" s="44">
        <v>380908506.66291702</v>
      </c>
      <c r="J6" s="44">
        <v>425001263.70870501</v>
      </c>
      <c r="K6" s="44">
        <v>410401732.20230699</v>
      </c>
      <c r="L6" s="44">
        <v>446260281.414792</v>
      </c>
      <c r="M6" s="44">
        <v>398148983.92024302</v>
      </c>
      <c r="N6" s="44">
        <v>390274643.14184302</v>
      </c>
      <c r="O6" s="44">
        <v>517276617.238065</v>
      </c>
      <c r="P6" s="44">
        <v>575783346.03519702</v>
      </c>
      <c r="Q6" s="44">
        <v>635278690.972229</v>
      </c>
      <c r="R6" s="44">
        <v>622154024.85306394</v>
      </c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</row>
    <row r="7" spans="1:50" x14ac:dyDescent="0.2">
      <c r="A7" s="121" t="s">
        <v>217</v>
      </c>
      <c r="B7" s="42" t="s">
        <v>63</v>
      </c>
      <c r="C7" s="42" t="s">
        <v>219</v>
      </c>
      <c r="D7" s="42">
        <v>660685251.54301</v>
      </c>
      <c r="E7" s="42">
        <v>681895131.36087501</v>
      </c>
      <c r="F7" s="42">
        <v>672970649.12066102</v>
      </c>
      <c r="G7" s="42">
        <v>651085888.24608099</v>
      </c>
      <c r="H7" s="42">
        <v>652723854.09526002</v>
      </c>
      <c r="I7" s="42">
        <v>676687886.89447796</v>
      </c>
      <c r="J7" s="42">
        <v>703562070.66714001</v>
      </c>
      <c r="K7" s="42">
        <v>744525895.76001799</v>
      </c>
      <c r="L7" s="42">
        <v>804600587.34365904</v>
      </c>
      <c r="M7" s="42">
        <v>921533318.676736</v>
      </c>
      <c r="N7" s="42">
        <v>944859958.10969496</v>
      </c>
      <c r="O7" s="42">
        <v>992026918.77191103</v>
      </c>
      <c r="P7" s="42">
        <v>1148184167.13624</v>
      </c>
      <c r="Q7" s="42">
        <v>1277366585.2372401</v>
      </c>
      <c r="R7" s="42">
        <v>1312301548.0455899</v>
      </c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</row>
    <row r="8" spans="1:50" x14ac:dyDescent="0.2">
      <c r="A8" s="122" t="s">
        <v>66</v>
      </c>
      <c r="B8" s="44" t="s">
        <v>63</v>
      </c>
      <c r="C8" s="44">
        <v>4</v>
      </c>
      <c r="D8" s="44">
        <v>483755996.70147699</v>
      </c>
      <c r="E8" s="44">
        <v>501310755.099828</v>
      </c>
      <c r="F8" s="44">
        <v>500227145.97831601</v>
      </c>
      <c r="G8" s="44">
        <v>498860671.87786001</v>
      </c>
      <c r="H8" s="44">
        <v>491587703.12877798</v>
      </c>
      <c r="I8" s="44">
        <v>351489599.94544101</v>
      </c>
      <c r="J8" s="44">
        <v>409952806.642582</v>
      </c>
      <c r="K8" s="44">
        <v>419004773.31681299</v>
      </c>
      <c r="L8" s="44">
        <v>442714553.39505303</v>
      </c>
      <c r="M8" s="44">
        <v>404718051.31872302</v>
      </c>
      <c r="N8" s="44">
        <v>381415520.22999001</v>
      </c>
      <c r="O8" s="44">
        <v>489704313.57202399</v>
      </c>
      <c r="P8" s="44">
        <v>546438884.646029</v>
      </c>
      <c r="Q8" s="44">
        <v>606336742.14594805</v>
      </c>
      <c r="R8" s="44">
        <v>628528595.254058</v>
      </c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</row>
    <row r="9" spans="1:50" x14ac:dyDescent="0.2">
      <c r="A9" s="121" t="s">
        <v>67</v>
      </c>
      <c r="B9" s="42" t="s">
        <v>63</v>
      </c>
      <c r="C9" s="42" t="s">
        <v>221</v>
      </c>
      <c r="D9" s="174">
        <v>76833441.994122997</v>
      </c>
      <c r="E9" s="174">
        <v>61204679.824070998</v>
      </c>
      <c r="F9" s="42">
        <v>64933686.641468003</v>
      </c>
      <c r="G9" s="42">
        <v>45002683.10898</v>
      </c>
      <c r="H9" s="42">
        <v>51930519.009300999</v>
      </c>
      <c r="I9" s="42">
        <v>43952987.667052001</v>
      </c>
      <c r="J9" s="42">
        <v>27878380.62909</v>
      </c>
      <c r="K9" s="42">
        <v>22737255.258180998</v>
      </c>
      <c r="L9" s="42">
        <v>26353971.667222999</v>
      </c>
      <c r="M9" s="42">
        <v>24283085.044484999</v>
      </c>
      <c r="N9" s="42">
        <v>22552913.155329999</v>
      </c>
      <c r="O9" s="42">
        <v>30462493.407347001</v>
      </c>
      <c r="P9" s="42">
        <v>35341049.391377002</v>
      </c>
      <c r="Q9" s="42">
        <v>45835535.947555996</v>
      </c>
      <c r="R9" s="42">
        <v>67592146.776216999</v>
      </c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</row>
    <row r="10" spans="1:50" x14ac:dyDescent="0.2">
      <c r="A10" s="127" t="s">
        <v>69</v>
      </c>
      <c r="B10" s="128" t="s">
        <v>63</v>
      </c>
      <c r="C10" s="128">
        <v>7</v>
      </c>
      <c r="D10" s="175"/>
      <c r="E10" s="175"/>
      <c r="F10" s="44">
        <v>5750098.5818809997</v>
      </c>
      <c r="G10" s="44">
        <v>2418027.4717850001</v>
      </c>
      <c r="H10" s="44">
        <v>3898517.0681099999</v>
      </c>
      <c r="I10" s="44">
        <v>6452051.3150669998</v>
      </c>
      <c r="J10" s="44">
        <v>16705652.329469999</v>
      </c>
      <c r="K10" s="44">
        <v>13261378.629242999</v>
      </c>
      <c r="L10" s="44">
        <v>3708132.2415379998</v>
      </c>
      <c r="M10" s="44">
        <v>1264902.260788</v>
      </c>
      <c r="N10" s="44">
        <v>993591.98722400004</v>
      </c>
      <c r="O10" s="44">
        <v>5265743.6103809997</v>
      </c>
      <c r="P10" s="44">
        <v>4177368.0676060002</v>
      </c>
      <c r="Q10" s="44">
        <v>2035551.3569070001</v>
      </c>
      <c r="R10" s="44">
        <v>2420775.8136610002</v>
      </c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</row>
    <row r="11" spans="1:50" x14ac:dyDescent="0.2">
      <c r="A11" s="121" t="s">
        <v>68</v>
      </c>
      <c r="B11" s="42" t="s">
        <v>63</v>
      </c>
      <c r="C11" s="42">
        <v>6</v>
      </c>
      <c r="D11" s="42">
        <v>25379728.542874001</v>
      </c>
      <c r="E11" s="42">
        <v>25012972.544047002</v>
      </c>
      <c r="F11" s="42">
        <v>19743812.378676001</v>
      </c>
      <c r="G11" s="42">
        <v>20717331.833448</v>
      </c>
      <c r="H11" s="42">
        <v>26213648.625174999</v>
      </c>
      <c r="I11" s="42">
        <v>36649451.924520001</v>
      </c>
      <c r="J11" s="42">
        <v>67441568.532511994</v>
      </c>
      <c r="K11" s="42">
        <v>72342365.211216003</v>
      </c>
      <c r="L11" s="42">
        <v>81336161.396883994</v>
      </c>
      <c r="M11" s="42">
        <v>143582265.425955</v>
      </c>
      <c r="N11" s="42">
        <v>152801744.87247801</v>
      </c>
      <c r="O11" s="42">
        <v>127829417.805595</v>
      </c>
      <c r="P11" s="42">
        <v>144463039.260452</v>
      </c>
      <c r="Q11" s="42">
        <v>168631322.27492601</v>
      </c>
      <c r="R11" s="42">
        <v>187827237.081137</v>
      </c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</row>
    <row r="12" spans="1:50" x14ac:dyDescent="0.2">
      <c r="A12" s="122" t="s">
        <v>70</v>
      </c>
      <c r="B12" s="44" t="s">
        <v>63</v>
      </c>
      <c r="C12" s="44">
        <v>8</v>
      </c>
      <c r="D12" s="44">
        <v>102213169.54699899</v>
      </c>
      <c r="E12" s="44">
        <v>86217648.338119</v>
      </c>
      <c r="F12" s="44">
        <v>90427599.622026995</v>
      </c>
      <c r="G12" s="44">
        <v>68138041.414215997</v>
      </c>
      <c r="H12" s="44">
        <v>82042682.702586994</v>
      </c>
      <c r="I12" s="44">
        <v>87054492.896643996</v>
      </c>
      <c r="J12" s="44">
        <v>112025604.491098</v>
      </c>
      <c r="K12" s="44">
        <v>108341004.08864599</v>
      </c>
      <c r="L12" s="44">
        <v>111398270.275662</v>
      </c>
      <c r="M12" s="44">
        <v>169130258.72122601</v>
      </c>
      <c r="N12" s="44">
        <v>176348252.995038</v>
      </c>
      <c r="O12" s="44">
        <v>163557658.82332</v>
      </c>
      <c r="P12" s="44">
        <v>183981458.69944701</v>
      </c>
      <c r="Q12" s="44">
        <v>216564384.79950199</v>
      </c>
      <c r="R12" s="44">
        <v>257957200.52112499</v>
      </c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</row>
    <row r="13" spans="1:50" x14ac:dyDescent="0.2">
      <c r="A13" s="121" t="s">
        <v>71</v>
      </c>
      <c r="B13" s="42" t="s">
        <v>63</v>
      </c>
      <c r="C13" s="42">
        <v>9</v>
      </c>
      <c r="D13" s="42">
        <v>585969165.23847604</v>
      </c>
      <c r="E13" s="42">
        <v>587528405.44794798</v>
      </c>
      <c r="F13" s="42">
        <v>590654747.590343</v>
      </c>
      <c r="G13" s="42">
        <v>566998714.29207599</v>
      </c>
      <c r="H13" s="42">
        <v>573630388.86136603</v>
      </c>
      <c r="I13" s="42">
        <v>438544098.862086</v>
      </c>
      <c r="J13" s="42">
        <v>521978410.143686</v>
      </c>
      <c r="K13" s="42">
        <v>527345783.43546301</v>
      </c>
      <c r="L13" s="42">
        <v>554112825.68071795</v>
      </c>
      <c r="M13" s="42">
        <v>573848311.05995297</v>
      </c>
      <c r="N13" s="42">
        <v>557763774.21503103</v>
      </c>
      <c r="O13" s="42">
        <v>653261973.39535904</v>
      </c>
      <c r="P13" s="42">
        <v>730420338.36548698</v>
      </c>
      <c r="Q13" s="42">
        <v>844880398.44991803</v>
      </c>
      <c r="R13" s="42">
        <v>907324677.39219201</v>
      </c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</row>
    <row r="14" spans="1:50" x14ac:dyDescent="0.2">
      <c r="A14" s="122" t="s">
        <v>73</v>
      </c>
      <c r="B14" s="44" t="s">
        <v>72</v>
      </c>
      <c r="C14" s="44">
        <v>10</v>
      </c>
      <c r="D14" s="44">
        <v>331693904.31042498</v>
      </c>
      <c r="E14" s="44">
        <v>432107537.71739203</v>
      </c>
      <c r="F14" s="44">
        <v>487084959.257586</v>
      </c>
      <c r="G14" s="44">
        <v>456176815.88632399</v>
      </c>
      <c r="H14" s="44">
        <v>430236858.58850598</v>
      </c>
      <c r="I14" s="44">
        <v>518070441.585356</v>
      </c>
      <c r="J14" s="44">
        <v>565083266.18962204</v>
      </c>
      <c r="K14" s="44">
        <v>496041352.997886</v>
      </c>
      <c r="L14" s="44">
        <v>504311634.83266503</v>
      </c>
      <c r="M14" s="44">
        <v>560911035.79317105</v>
      </c>
      <c r="N14" s="44">
        <v>925976104.35552299</v>
      </c>
      <c r="O14" s="44">
        <v>531000112.95715201</v>
      </c>
      <c r="P14" s="44">
        <v>437156037.02929801</v>
      </c>
      <c r="Q14" s="44">
        <v>446613941.85902202</v>
      </c>
      <c r="R14" s="44">
        <v>571015734.77760005</v>
      </c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</row>
    <row r="15" spans="1:50" x14ac:dyDescent="0.2">
      <c r="A15" s="122" t="s">
        <v>75</v>
      </c>
      <c r="B15" s="44" t="s">
        <v>72</v>
      </c>
      <c r="C15" s="44">
        <v>12</v>
      </c>
      <c r="D15" s="44">
        <v>459858366.39463401</v>
      </c>
      <c r="E15" s="44">
        <v>519596112.521905</v>
      </c>
      <c r="F15" s="44">
        <v>524260860.84684199</v>
      </c>
      <c r="G15" s="44">
        <v>488373714.37628198</v>
      </c>
      <c r="H15" s="44">
        <v>489010219.58749402</v>
      </c>
      <c r="I15" s="44">
        <v>456479937.276326</v>
      </c>
      <c r="J15" s="44">
        <v>498191270.07810003</v>
      </c>
      <c r="K15" s="44">
        <v>451802679.90246099</v>
      </c>
      <c r="L15" s="44">
        <v>467504462.32791603</v>
      </c>
      <c r="M15" s="44">
        <v>454821132.02430999</v>
      </c>
      <c r="N15" s="44">
        <v>431105369.26906502</v>
      </c>
      <c r="O15" s="44">
        <v>472555257.32964498</v>
      </c>
      <c r="P15" s="44">
        <v>459408201.50896502</v>
      </c>
      <c r="Q15" s="44">
        <v>405523740.091708</v>
      </c>
      <c r="R15" s="44">
        <v>388174122.729693</v>
      </c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</row>
    <row r="16" spans="1:50" x14ac:dyDescent="0.2">
      <c r="A16" s="121" t="s">
        <v>76</v>
      </c>
      <c r="B16" s="42" t="s">
        <v>72</v>
      </c>
      <c r="C16" s="42">
        <v>13</v>
      </c>
      <c r="D16" s="42">
        <v>327392813.45077598</v>
      </c>
      <c r="E16" s="42">
        <v>420382368.50582999</v>
      </c>
      <c r="F16" s="42">
        <v>408823517.553433</v>
      </c>
      <c r="G16" s="42">
        <v>403648495.44976902</v>
      </c>
      <c r="H16" s="42">
        <v>386126651.88599598</v>
      </c>
      <c r="I16" s="42">
        <v>378414411.11358601</v>
      </c>
      <c r="J16" s="42">
        <v>422049843.06361902</v>
      </c>
      <c r="K16" s="42">
        <v>394090215.44998401</v>
      </c>
      <c r="L16" s="42">
        <v>276029473.97414702</v>
      </c>
      <c r="M16" s="42">
        <v>279842893.05682802</v>
      </c>
      <c r="N16" s="42">
        <v>236223896.09612</v>
      </c>
      <c r="O16" s="42">
        <v>279834491.51252598</v>
      </c>
      <c r="P16" s="42">
        <v>237066804.834093</v>
      </c>
      <c r="Q16" s="42">
        <v>224152230.3662</v>
      </c>
      <c r="R16" s="42">
        <v>204432509.87092999</v>
      </c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</row>
    <row r="17" spans="1:50" ht="14.1" customHeight="1" x14ac:dyDescent="0.2">
      <c r="A17" s="122" t="s">
        <v>77</v>
      </c>
      <c r="B17" s="44" t="s">
        <v>72</v>
      </c>
      <c r="C17" s="44">
        <v>14</v>
      </c>
      <c r="D17" s="44">
        <v>63687878.276036002</v>
      </c>
      <c r="E17" s="44">
        <v>75951907.181300998</v>
      </c>
      <c r="F17" s="44">
        <v>76249930.414232999</v>
      </c>
      <c r="G17" s="44">
        <v>81892715.187849998</v>
      </c>
      <c r="H17" s="44">
        <v>80845299.78001</v>
      </c>
      <c r="I17" s="44">
        <v>81025804.446456</v>
      </c>
      <c r="J17" s="44">
        <v>88715574.721771002</v>
      </c>
      <c r="K17" s="44">
        <v>95578751.410341993</v>
      </c>
      <c r="L17" s="44">
        <v>110976532.65315799</v>
      </c>
      <c r="M17" s="44">
        <v>149286183.841804</v>
      </c>
      <c r="N17" s="44">
        <v>145826442.13944301</v>
      </c>
      <c r="O17" s="44">
        <v>146253828.06119999</v>
      </c>
      <c r="P17" s="44">
        <v>164954312.25472701</v>
      </c>
      <c r="Q17" s="44">
        <v>181080795.767598</v>
      </c>
      <c r="R17" s="44">
        <v>201695428.49106601</v>
      </c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</row>
    <row r="18" spans="1:50" ht="14.1" customHeight="1" x14ac:dyDescent="0.2">
      <c r="A18" s="121" t="s">
        <v>78</v>
      </c>
      <c r="B18" s="42" t="s">
        <v>72</v>
      </c>
      <c r="C18" s="42">
        <v>15</v>
      </c>
      <c r="D18" s="42">
        <v>100567486.03787699</v>
      </c>
      <c r="E18" s="42">
        <v>112962602.878664</v>
      </c>
      <c r="F18" s="42">
        <v>139781951.37520999</v>
      </c>
      <c r="G18" s="42">
        <v>115542968.565615</v>
      </c>
      <c r="H18" s="42">
        <v>126058628.42267001</v>
      </c>
      <c r="I18" s="42">
        <v>132085103.872131</v>
      </c>
      <c r="J18" s="42">
        <v>104986957.83425</v>
      </c>
      <c r="K18" s="42">
        <v>105936253.29612599</v>
      </c>
      <c r="L18" s="42">
        <v>103889538.694166</v>
      </c>
      <c r="M18" s="42">
        <v>112405129.44383401</v>
      </c>
      <c r="N18" s="42">
        <v>115254940.437683</v>
      </c>
      <c r="O18" s="42">
        <v>117951371.74392501</v>
      </c>
      <c r="P18" s="42">
        <v>134414805.26046899</v>
      </c>
      <c r="Q18" s="42">
        <v>126475396.245658</v>
      </c>
      <c r="R18" s="42">
        <v>143762959.22942701</v>
      </c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</row>
    <row r="19" spans="1:50" x14ac:dyDescent="0.2">
      <c r="A19" s="122" t="s">
        <v>79</v>
      </c>
      <c r="B19" s="44" t="s">
        <v>72</v>
      </c>
      <c r="C19" s="44">
        <v>16</v>
      </c>
      <c r="D19" s="44">
        <v>40954959.151265003</v>
      </c>
      <c r="E19" s="44">
        <v>36972018.519391999</v>
      </c>
      <c r="F19" s="44">
        <v>43411354.151836</v>
      </c>
      <c r="G19" s="44">
        <v>38027683.207466997</v>
      </c>
      <c r="H19" s="44">
        <v>36289457.952154003</v>
      </c>
      <c r="I19" s="44">
        <v>35750413.353261001</v>
      </c>
      <c r="J19" s="44">
        <v>33895831.813151002</v>
      </c>
      <c r="K19" s="44">
        <v>25562142.934494</v>
      </c>
      <c r="L19" s="44">
        <v>27821196.636503</v>
      </c>
      <c r="M19" s="44">
        <v>27471832.827144999</v>
      </c>
      <c r="N19" s="44">
        <v>34242078.118868001</v>
      </c>
      <c r="O19" s="44">
        <v>30118314.311792001</v>
      </c>
      <c r="P19" s="44">
        <v>39326407.845941</v>
      </c>
      <c r="Q19" s="44">
        <v>57388177.232262</v>
      </c>
      <c r="R19" s="44">
        <v>47171671.448686004</v>
      </c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</row>
    <row r="20" spans="1:50" x14ac:dyDescent="0.2">
      <c r="A20" s="121" t="s">
        <v>80</v>
      </c>
      <c r="B20" s="42" t="s">
        <v>72</v>
      </c>
      <c r="C20" s="42">
        <v>17</v>
      </c>
      <c r="D20" s="42">
        <v>419476030.72033298</v>
      </c>
      <c r="E20" s="42">
        <v>557223768.95177495</v>
      </c>
      <c r="F20" s="42">
        <v>631433166.80256402</v>
      </c>
      <c r="G20" s="42">
        <v>607749803.373366</v>
      </c>
      <c r="H20" s="42">
        <v>589286492.34347105</v>
      </c>
      <c r="I20" s="42">
        <v>522099245.30584198</v>
      </c>
      <c r="J20" s="42">
        <v>598974426.398754</v>
      </c>
      <c r="K20" s="42">
        <v>557380384.25679696</v>
      </c>
      <c r="L20" s="42">
        <v>536353939.82491797</v>
      </c>
      <c r="M20" s="42">
        <v>575055546.95428395</v>
      </c>
      <c r="N20" s="42">
        <v>695925747.56328702</v>
      </c>
      <c r="O20" s="42">
        <v>536558357.54645401</v>
      </c>
      <c r="P20" s="42">
        <v>544267885.55157697</v>
      </c>
      <c r="Q20" s="42">
        <v>535747602.59207398</v>
      </c>
      <c r="R20" s="42">
        <v>599128546.14466405</v>
      </c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</row>
    <row r="21" spans="1:50" x14ac:dyDescent="0.2">
      <c r="A21" s="122" t="s">
        <v>215</v>
      </c>
      <c r="B21" s="44" t="s">
        <v>72</v>
      </c>
      <c r="C21" s="44" t="s">
        <v>216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155">
        <v>14976255.675052004</v>
      </c>
      <c r="R21" s="155">
        <v>9777397.5648989566</v>
      </c>
      <c r="AG21" s="84"/>
      <c r="AH21" s="84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</row>
    <row r="22" spans="1:50" x14ac:dyDescent="0.2">
      <c r="A22" s="121" t="s">
        <v>81</v>
      </c>
      <c r="B22" s="42" t="s">
        <v>72</v>
      </c>
      <c r="C22" s="42">
        <v>18</v>
      </c>
      <c r="D22" s="42">
        <v>21809404.256611999</v>
      </c>
      <c r="E22" s="42">
        <v>3301443.7113709999</v>
      </c>
      <c r="F22" s="42">
        <v>2233852.701018</v>
      </c>
      <c r="G22" s="42">
        <v>7396075.9620150002</v>
      </c>
      <c r="H22" s="42">
        <v>5824841.0704389997</v>
      </c>
      <c r="I22" s="42">
        <v>-2990349.0989509998</v>
      </c>
      <c r="J22" s="42">
        <v>2973965.0688959998</v>
      </c>
      <c r="K22" s="42">
        <v>-1328423.1798489999</v>
      </c>
      <c r="L22" s="42">
        <v>5010362.5921090003</v>
      </c>
      <c r="M22" s="42">
        <v>5016532.2221499998</v>
      </c>
      <c r="N22" s="42">
        <v>-9129975.7140519992</v>
      </c>
      <c r="O22" s="42">
        <v>15480254.891797001</v>
      </c>
      <c r="P22" s="42">
        <v>15914059.825923</v>
      </c>
      <c r="Q22" s="42">
        <v>22082708.921643998</v>
      </c>
      <c r="R22" s="42">
        <v>29932991.654144</v>
      </c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G22" s="84"/>
      <c r="AH22" s="84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</row>
    <row r="23" spans="1:50" ht="14.1" customHeight="1" x14ac:dyDescent="0.2">
      <c r="A23" s="122" t="s">
        <v>82</v>
      </c>
      <c r="B23" s="44" t="s">
        <v>72</v>
      </c>
      <c r="C23" s="44">
        <v>19</v>
      </c>
      <c r="D23" s="44">
        <v>804177.38510399999</v>
      </c>
      <c r="E23" s="44">
        <v>2082763.4067830001</v>
      </c>
      <c r="F23" s="44">
        <v>2739397.8751150002</v>
      </c>
      <c r="G23" s="44">
        <v>2001977.8680720001</v>
      </c>
      <c r="H23" s="176">
        <v>14034086.782594999</v>
      </c>
      <c r="I23" s="44">
        <v>1886918.781183</v>
      </c>
      <c r="J23" s="44">
        <v>6348755.474502</v>
      </c>
      <c r="K23" s="44">
        <v>4485529.6575600002</v>
      </c>
      <c r="L23" s="44">
        <v>7911558.6357039995</v>
      </c>
      <c r="M23" s="44">
        <v>4075563.0354300002</v>
      </c>
      <c r="N23" s="44">
        <v>6112862.5018330002</v>
      </c>
      <c r="O23" s="44">
        <v>3951351.6532859998</v>
      </c>
      <c r="P23" s="44">
        <v>6959384.8880310003</v>
      </c>
      <c r="Q23" s="44">
        <v>32346958.583744001</v>
      </c>
      <c r="R23" s="44">
        <v>31245154.886856999</v>
      </c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</row>
    <row r="24" spans="1:50" x14ac:dyDescent="0.2">
      <c r="A24" s="121" t="s">
        <v>83</v>
      </c>
      <c r="B24" s="42" t="s">
        <v>72</v>
      </c>
      <c r="C24" s="42">
        <v>20</v>
      </c>
      <c r="D24" s="42">
        <v>22613581.651719</v>
      </c>
      <c r="E24" s="42">
        <v>5384209.0981550002</v>
      </c>
      <c r="F24" s="42">
        <v>4973252.6161350003</v>
      </c>
      <c r="G24" s="42">
        <v>9398055.8100869991</v>
      </c>
      <c r="H24" s="177"/>
      <c r="I24" s="42">
        <v>-1103425.307765</v>
      </c>
      <c r="J24" s="42">
        <v>9322722.573392</v>
      </c>
      <c r="K24" s="42">
        <v>3157109.4877260001</v>
      </c>
      <c r="L24" s="42">
        <v>12921922.207815001</v>
      </c>
      <c r="M24" s="42">
        <v>9092098.2675860003</v>
      </c>
      <c r="N24" s="42">
        <v>-3017113.2122140001</v>
      </c>
      <c r="O24" s="42">
        <v>19431608.515087999</v>
      </c>
      <c r="P24" s="42">
        <v>22873445.723960999</v>
      </c>
      <c r="Q24" s="42">
        <v>56811108.807568997</v>
      </c>
      <c r="R24" s="42">
        <v>63342238.800982997</v>
      </c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</row>
    <row r="25" spans="1:50" x14ac:dyDescent="0.2">
      <c r="A25" s="122" t="s">
        <v>234</v>
      </c>
      <c r="B25" s="155" t="s">
        <v>63</v>
      </c>
      <c r="C25" s="44">
        <v>25</v>
      </c>
      <c r="D25" s="44">
        <v>100520506.19152901</v>
      </c>
      <c r="E25" s="44">
        <v>100511376.431043</v>
      </c>
      <c r="F25" s="44">
        <v>87723849.692341998</v>
      </c>
      <c r="G25" s="44">
        <v>66845136.646165997</v>
      </c>
      <c r="H25" s="44">
        <v>61345174.441192999</v>
      </c>
      <c r="I25" s="44">
        <v>77903379.189436004</v>
      </c>
      <c r="J25" s="44">
        <v>71154519.867201999</v>
      </c>
      <c r="K25" s="44">
        <v>59685777.781168997</v>
      </c>
      <c r="L25" s="44">
        <v>72174545.336744994</v>
      </c>
      <c r="M25" s="44">
        <v>137518013.17468601</v>
      </c>
      <c r="N25" s="44">
        <v>149953043.28179201</v>
      </c>
      <c r="O25" s="44">
        <v>89129438.370412007</v>
      </c>
      <c r="P25" s="44">
        <v>111112211.52542099</v>
      </c>
      <c r="Q25" s="44">
        <v>110887625.31129</v>
      </c>
      <c r="R25" s="44">
        <v>115867340.266174</v>
      </c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</row>
    <row r="26" spans="1:50" x14ac:dyDescent="0.2">
      <c r="A26" s="121" t="s">
        <v>235</v>
      </c>
      <c r="B26" s="155" t="s">
        <v>63</v>
      </c>
      <c r="C26" s="42">
        <v>26</v>
      </c>
      <c r="D26" s="42">
        <v>76408746.640000001</v>
      </c>
      <c r="E26" s="42">
        <v>80072994.840000004</v>
      </c>
      <c r="F26" s="42">
        <v>85019651.420000002</v>
      </c>
      <c r="G26" s="42">
        <v>85380076.712050006</v>
      </c>
      <c r="H26" s="42">
        <v>99790970.485286996</v>
      </c>
      <c r="I26" s="42">
        <v>247294902.74959299</v>
      </c>
      <c r="J26" s="42">
        <v>222454739.13734299</v>
      </c>
      <c r="K26" s="42">
        <v>265835338.64203599</v>
      </c>
      <c r="L26" s="42">
        <v>289711488.57185298</v>
      </c>
      <c r="M26" s="42">
        <v>379297248.14331698</v>
      </c>
      <c r="N26" s="42">
        <v>413491391.56790203</v>
      </c>
      <c r="O26" s="42">
        <v>413193165.86924201</v>
      </c>
      <c r="P26" s="42">
        <v>490633074.97437298</v>
      </c>
      <c r="Q26" s="42">
        <v>557430047.031672</v>
      </c>
      <c r="R26" s="42">
        <v>565549535.83628404</v>
      </c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</row>
    <row r="27" spans="1:50" x14ac:dyDescent="0.2">
      <c r="A27" s="122" t="s">
        <v>238</v>
      </c>
      <c r="B27" s="44" t="s">
        <v>72</v>
      </c>
      <c r="C27" s="44">
        <v>29</v>
      </c>
      <c r="D27" s="44">
        <v>37457158.595271997</v>
      </c>
      <c r="E27" s="44">
        <v>42287329.294977002</v>
      </c>
      <c r="F27" s="44">
        <v>59356755.446304001</v>
      </c>
      <c r="G27" s="44">
        <v>7850210.5338949999</v>
      </c>
      <c r="H27" s="44">
        <v>46959589.307375997</v>
      </c>
      <c r="I27" s="176">
        <v>244832515.511372</v>
      </c>
      <c r="J27" s="44">
        <v>33646566.802547</v>
      </c>
      <c r="K27" s="44">
        <v>25105463.044569001</v>
      </c>
      <c r="L27" s="44">
        <v>42771561.574095003</v>
      </c>
      <c r="M27" s="44">
        <v>71114545.067257002</v>
      </c>
      <c r="N27" s="44">
        <v>152911782.110098</v>
      </c>
      <c r="O27" s="44">
        <v>79915671.852246001</v>
      </c>
      <c r="P27" s="44">
        <v>23946858.654192001</v>
      </c>
      <c r="Q27" s="44">
        <v>-31639005.468680002</v>
      </c>
      <c r="R27" s="44">
        <v>19096064.30858</v>
      </c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</row>
    <row r="28" spans="1:50" x14ac:dyDescent="0.2">
      <c r="A28" s="121" t="s">
        <v>240</v>
      </c>
      <c r="B28" s="42" t="s">
        <v>72</v>
      </c>
      <c r="C28" s="42">
        <v>30</v>
      </c>
      <c r="D28" s="42">
        <v>79971042.590000004</v>
      </c>
      <c r="E28" s="42">
        <v>58482974.109999999</v>
      </c>
      <c r="F28" s="42">
        <v>55738274.979999997</v>
      </c>
      <c r="G28" s="42">
        <v>76040172.980000004</v>
      </c>
      <c r="H28" s="42">
        <v>37184169.202500001</v>
      </c>
      <c r="I28" s="177"/>
      <c r="J28" s="42">
        <v>160060647.41749999</v>
      </c>
      <c r="K28" s="42">
        <v>140632661.4075</v>
      </c>
      <c r="L28" s="42">
        <v>167873399.4675</v>
      </c>
      <c r="M28" s="42">
        <v>203904095.96443</v>
      </c>
      <c r="N28" s="42">
        <v>372462040.41814399</v>
      </c>
      <c r="O28" s="42">
        <v>208946247.935462</v>
      </c>
      <c r="P28" s="42">
        <v>207636820.264792</v>
      </c>
      <c r="Q28" s="42">
        <v>270431638.63090599</v>
      </c>
      <c r="R28" s="42">
        <v>263774292.26280299</v>
      </c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</row>
    <row r="29" spans="1:50" x14ac:dyDescent="0.2">
      <c r="A29" s="131" t="s">
        <v>231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</row>
    <row r="30" spans="1:50" x14ac:dyDescent="0.2">
      <c r="A30" s="113"/>
      <c r="B30" s="114"/>
      <c r="C30" s="114"/>
      <c r="D30" s="114"/>
      <c r="E30" s="114"/>
    </row>
    <row r="31" spans="1:50" ht="24.95" customHeight="1" x14ac:dyDescent="0.2">
      <c r="A31" s="163" t="s">
        <v>288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</row>
    <row r="32" spans="1:50" x14ac:dyDescent="0.2">
      <c r="A32" s="95" t="s">
        <v>84</v>
      </c>
      <c r="B32" s="95" t="s">
        <v>61</v>
      </c>
      <c r="C32" s="95" t="s">
        <v>85</v>
      </c>
      <c r="D32" s="18">
        <v>2010</v>
      </c>
      <c r="E32" s="18">
        <v>2011</v>
      </c>
      <c r="F32" s="18">
        <v>2012</v>
      </c>
      <c r="G32" s="18">
        <v>2013</v>
      </c>
      <c r="H32" s="18">
        <v>2014</v>
      </c>
      <c r="I32" s="18">
        <v>2015</v>
      </c>
      <c r="J32" s="18">
        <v>2016</v>
      </c>
      <c r="K32" s="18">
        <v>2017</v>
      </c>
      <c r="L32" s="18">
        <v>2018</v>
      </c>
      <c r="M32" s="18">
        <v>2019</v>
      </c>
      <c r="N32" s="18">
        <v>2020</v>
      </c>
      <c r="O32" s="18">
        <v>2021</v>
      </c>
      <c r="P32" s="18">
        <v>2022</v>
      </c>
      <c r="Q32" s="18">
        <v>2023</v>
      </c>
      <c r="R32" s="18">
        <v>2024</v>
      </c>
    </row>
    <row r="33" spans="1:21" x14ac:dyDescent="0.2">
      <c r="A33" s="121" t="s">
        <v>218</v>
      </c>
      <c r="B33" s="171" t="s">
        <v>63</v>
      </c>
      <c r="C33" s="42" t="s">
        <v>220</v>
      </c>
      <c r="D33" s="42">
        <f t="shared" ref="D33:R33" si="0">D7</f>
        <v>660685251.54301</v>
      </c>
      <c r="E33" s="42">
        <f t="shared" si="0"/>
        <v>681895131.36087501</v>
      </c>
      <c r="F33" s="42">
        <f t="shared" si="0"/>
        <v>672970649.12066102</v>
      </c>
      <c r="G33" s="42">
        <f t="shared" si="0"/>
        <v>651085888.24608099</v>
      </c>
      <c r="H33" s="42">
        <f t="shared" si="0"/>
        <v>652723854.09526002</v>
      </c>
      <c r="I33" s="42">
        <f t="shared" si="0"/>
        <v>676687886.89447796</v>
      </c>
      <c r="J33" s="42">
        <f t="shared" si="0"/>
        <v>703562070.66714001</v>
      </c>
      <c r="K33" s="42">
        <f t="shared" si="0"/>
        <v>744525895.76001799</v>
      </c>
      <c r="L33" s="42">
        <f t="shared" si="0"/>
        <v>804600587.34365904</v>
      </c>
      <c r="M33" s="42">
        <f t="shared" si="0"/>
        <v>921533318.676736</v>
      </c>
      <c r="N33" s="42">
        <f t="shared" si="0"/>
        <v>944859958.10969496</v>
      </c>
      <c r="O33" s="42">
        <f t="shared" si="0"/>
        <v>992026918.77191103</v>
      </c>
      <c r="P33" s="42">
        <f t="shared" si="0"/>
        <v>1148184167.13624</v>
      </c>
      <c r="Q33" s="42">
        <f t="shared" si="0"/>
        <v>1277366585.2372401</v>
      </c>
      <c r="R33" s="42">
        <f t="shared" si="0"/>
        <v>1312301548.0455899</v>
      </c>
    </row>
    <row r="34" spans="1:21" x14ac:dyDescent="0.2">
      <c r="A34" s="127" t="s">
        <v>86</v>
      </c>
      <c r="B34" s="171"/>
      <c r="C34" s="128" t="s">
        <v>222</v>
      </c>
      <c r="D34" s="172">
        <f t="shared" ref="D34:R34" si="1">D9</f>
        <v>76833441.994122997</v>
      </c>
      <c r="E34" s="172">
        <f t="shared" si="1"/>
        <v>61204679.824070998</v>
      </c>
      <c r="F34" s="128">
        <f t="shared" si="1"/>
        <v>64933686.641468003</v>
      </c>
      <c r="G34" s="128">
        <f t="shared" si="1"/>
        <v>45002683.10898</v>
      </c>
      <c r="H34" s="128">
        <f t="shared" si="1"/>
        <v>51930519.009300999</v>
      </c>
      <c r="I34" s="128">
        <f t="shared" si="1"/>
        <v>43952987.667052001</v>
      </c>
      <c r="J34" s="128">
        <f t="shared" si="1"/>
        <v>27878380.62909</v>
      </c>
      <c r="K34" s="128">
        <f t="shared" si="1"/>
        <v>22737255.258180998</v>
      </c>
      <c r="L34" s="128">
        <f t="shared" si="1"/>
        <v>26353971.667222999</v>
      </c>
      <c r="M34" s="128">
        <f t="shared" si="1"/>
        <v>24283085.044484999</v>
      </c>
      <c r="N34" s="128">
        <f t="shared" si="1"/>
        <v>22552913.155329999</v>
      </c>
      <c r="O34" s="128">
        <f t="shared" si="1"/>
        <v>30462493.407347001</v>
      </c>
      <c r="P34" s="128">
        <f t="shared" si="1"/>
        <v>35341049.391377002</v>
      </c>
      <c r="Q34" s="128">
        <f t="shared" si="1"/>
        <v>45835535.947555996</v>
      </c>
      <c r="R34" s="128">
        <f t="shared" si="1"/>
        <v>67592146.776216999</v>
      </c>
    </row>
    <row r="35" spans="1:21" x14ac:dyDescent="0.2">
      <c r="A35" s="121" t="s">
        <v>87</v>
      </c>
      <c r="B35" s="171"/>
      <c r="C35" s="42" t="s">
        <v>181</v>
      </c>
      <c r="D35" s="173"/>
      <c r="E35" s="173"/>
      <c r="F35" s="42">
        <f t="shared" ref="F35:R35" si="2">F10</f>
        <v>5750098.5818809997</v>
      </c>
      <c r="G35" s="42">
        <f t="shared" si="2"/>
        <v>2418027.4717850001</v>
      </c>
      <c r="H35" s="42">
        <f t="shared" si="2"/>
        <v>3898517.0681099999</v>
      </c>
      <c r="I35" s="42">
        <f t="shared" si="2"/>
        <v>6452051.3150669998</v>
      </c>
      <c r="J35" s="42">
        <f t="shared" si="2"/>
        <v>16705652.329469999</v>
      </c>
      <c r="K35" s="42">
        <f t="shared" si="2"/>
        <v>13261378.629242999</v>
      </c>
      <c r="L35" s="42">
        <f t="shared" si="2"/>
        <v>3708132.2415379998</v>
      </c>
      <c r="M35" s="42">
        <f t="shared" si="2"/>
        <v>1264902.260788</v>
      </c>
      <c r="N35" s="42">
        <f t="shared" si="2"/>
        <v>993591.98722400004</v>
      </c>
      <c r="O35" s="42">
        <f t="shared" si="2"/>
        <v>5265743.6103809997</v>
      </c>
      <c r="P35" s="42">
        <f t="shared" si="2"/>
        <v>4177368.0676060002</v>
      </c>
      <c r="Q35" s="42">
        <f t="shared" si="2"/>
        <v>2035551.3569070001</v>
      </c>
      <c r="R35" s="42">
        <f t="shared" si="2"/>
        <v>2420775.8136610002</v>
      </c>
    </row>
    <row r="36" spans="1:21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21" x14ac:dyDescent="0.2">
      <c r="A37" s="121" t="s">
        <v>89</v>
      </c>
      <c r="B37" s="168" t="s">
        <v>88</v>
      </c>
      <c r="C37" s="42" t="s">
        <v>99</v>
      </c>
      <c r="D37" s="42">
        <f t="shared" ref="D37:R37" si="3">D14+D17+D18+D19</f>
        <v>536904227.77560306</v>
      </c>
      <c r="E37" s="42">
        <f t="shared" si="3"/>
        <v>657994066.296749</v>
      </c>
      <c r="F37" s="42">
        <f t="shared" si="3"/>
        <v>746528195.19886506</v>
      </c>
      <c r="G37" s="42">
        <f t="shared" si="3"/>
        <v>691640182.84725583</v>
      </c>
      <c r="H37" s="42">
        <f t="shared" si="3"/>
        <v>673430244.74334002</v>
      </c>
      <c r="I37" s="42">
        <f t="shared" si="3"/>
        <v>766931763.25720394</v>
      </c>
      <c r="J37" s="42">
        <f t="shared" si="3"/>
        <v>792681630.55879402</v>
      </c>
      <c r="K37" s="42">
        <f t="shared" si="3"/>
        <v>723118500.63884807</v>
      </c>
      <c r="L37" s="42">
        <f t="shared" si="3"/>
        <v>746998902.81649208</v>
      </c>
      <c r="M37" s="42">
        <f t="shared" si="3"/>
        <v>850074181.905954</v>
      </c>
      <c r="N37" s="42">
        <f t="shared" si="3"/>
        <v>1221299565.0515172</v>
      </c>
      <c r="O37" s="42">
        <f t="shared" si="3"/>
        <v>825323627.07406902</v>
      </c>
      <c r="P37" s="42">
        <f t="shared" si="3"/>
        <v>775851562.39043486</v>
      </c>
      <c r="Q37" s="42">
        <f t="shared" si="3"/>
        <v>811558311.10454011</v>
      </c>
      <c r="R37" s="42">
        <f t="shared" si="3"/>
        <v>963645793.94677901</v>
      </c>
    </row>
    <row r="38" spans="1:21" x14ac:dyDescent="0.2">
      <c r="A38" s="127" t="s">
        <v>90</v>
      </c>
      <c r="B38" s="169"/>
      <c r="C38" s="128" t="s">
        <v>304</v>
      </c>
      <c r="D38" s="128">
        <f t="shared" ref="D38:R38" si="4">(D25+D26)-D11-(D27+D28)</f>
        <v>34121323.103383005</v>
      </c>
      <c r="E38" s="128">
        <f t="shared" si="4"/>
        <v>54801095.322019011</v>
      </c>
      <c r="F38" s="128">
        <f t="shared" si="4"/>
        <v>37904658.307362005</v>
      </c>
      <c r="G38" s="128">
        <f t="shared" si="4"/>
        <v>47617498.01087299</v>
      </c>
      <c r="H38" s="128">
        <f t="shared" si="4"/>
        <v>50778737.791428998</v>
      </c>
      <c r="I38" s="128">
        <f t="shared" si="4"/>
        <v>43716314.503136963</v>
      </c>
      <c r="J38" s="128">
        <f t="shared" si="4"/>
        <v>32460476.251985967</v>
      </c>
      <c r="K38" s="128">
        <f t="shared" si="4"/>
        <v>87440626.759920031</v>
      </c>
      <c r="L38" s="128">
        <f t="shared" si="4"/>
        <v>69904911.47011897</v>
      </c>
      <c r="M38" s="128">
        <f t="shared" si="4"/>
        <v>98214354.86036098</v>
      </c>
      <c r="N38" s="128">
        <f t="shared" si="4"/>
        <v>-114731132.55102599</v>
      </c>
      <c r="O38" s="128">
        <f t="shared" si="4"/>
        <v>85631266.646351039</v>
      </c>
      <c r="P38" s="128">
        <f t="shared" si="4"/>
        <v>225698568.32035798</v>
      </c>
      <c r="Q38" s="128">
        <f t="shared" si="4"/>
        <v>260893716.90581003</v>
      </c>
      <c r="R38" s="128">
        <f t="shared" si="4"/>
        <v>210719282.449938</v>
      </c>
      <c r="T38" s="6"/>
      <c r="U38" s="6"/>
    </row>
    <row r="39" spans="1:21" ht="25.5" x14ac:dyDescent="0.2">
      <c r="A39" s="121" t="s">
        <v>215</v>
      </c>
      <c r="B39" s="169"/>
      <c r="C39" s="42" t="s">
        <v>223</v>
      </c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>
        <f>Q21</f>
        <v>14976255.675052004</v>
      </c>
      <c r="R39" s="42">
        <f>R21</f>
        <v>9777397.5648989566</v>
      </c>
    </row>
    <row r="40" spans="1:21" x14ac:dyDescent="0.2">
      <c r="A40" s="127" t="s">
        <v>91</v>
      </c>
      <c r="B40" s="169"/>
      <c r="C40" s="128" t="s">
        <v>100</v>
      </c>
      <c r="D40" s="128">
        <f t="shared" ref="D40:R40" si="5">D23</f>
        <v>804177.38510399999</v>
      </c>
      <c r="E40" s="128">
        <f t="shared" si="5"/>
        <v>2082763.4067830001</v>
      </c>
      <c r="F40" s="128">
        <f t="shared" si="5"/>
        <v>2739397.8751150002</v>
      </c>
      <c r="G40" s="128">
        <f t="shared" si="5"/>
        <v>2001977.8680720001</v>
      </c>
      <c r="H40" s="178">
        <f t="shared" si="5"/>
        <v>14034086.782594999</v>
      </c>
      <c r="I40" s="128">
        <f t="shared" si="5"/>
        <v>1886918.781183</v>
      </c>
      <c r="J40" s="128">
        <f t="shared" si="5"/>
        <v>6348755.474502</v>
      </c>
      <c r="K40" s="128">
        <f t="shared" si="5"/>
        <v>4485529.6575600002</v>
      </c>
      <c r="L40" s="128">
        <f t="shared" si="5"/>
        <v>7911558.6357039995</v>
      </c>
      <c r="M40" s="128">
        <f t="shared" si="5"/>
        <v>4075563.0354300002</v>
      </c>
      <c r="N40" s="128">
        <f t="shared" si="5"/>
        <v>6112862.5018330002</v>
      </c>
      <c r="O40" s="128">
        <f t="shared" si="5"/>
        <v>3951351.6532859998</v>
      </c>
      <c r="P40" s="128">
        <f t="shared" si="5"/>
        <v>6959384.8880310003</v>
      </c>
      <c r="Q40" s="128">
        <f t="shared" si="5"/>
        <v>32346958.583744001</v>
      </c>
      <c r="R40" s="128">
        <f t="shared" si="5"/>
        <v>31245154.886856999</v>
      </c>
      <c r="T40" s="6"/>
    </row>
    <row r="41" spans="1:21" x14ac:dyDescent="0.2">
      <c r="A41" s="121" t="s">
        <v>92</v>
      </c>
      <c r="B41" s="170"/>
      <c r="C41" s="42" t="s">
        <v>101</v>
      </c>
      <c r="D41" s="42">
        <f>D22</f>
        <v>21809404.256611999</v>
      </c>
      <c r="E41" s="42">
        <f>E22</f>
        <v>3301443.7113709999</v>
      </c>
      <c r="F41" s="42">
        <f>F22</f>
        <v>2233852.701018</v>
      </c>
      <c r="G41" s="42">
        <f>G22</f>
        <v>7396075.9620150002</v>
      </c>
      <c r="H41" s="179"/>
      <c r="I41" s="42">
        <f t="shared" ref="I41:R41" si="6">I22</f>
        <v>-2990349.0989509998</v>
      </c>
      <c r="J41" s="42">
        <f t="shared" si="6"/>
        <v>2973965.0688959998</v>
      </c>
      <c r="K41" s="42">
        <f t="shared" si="6"/>
        <v>-1328423.1798489999</v>
      </c>
      <c r="L41" s="42">
        <f t="shared" si="6"/>
        <v>5010362.5921090003</v>
      </c>
      <c r="M41" s="42">
        <f t="shared" si="6"/>
        <v>5016532.2221499998</v>
      </c>
      <c r="N41" s="42">
        <f t="shared" si="6"/>
        <v>-9129975.7140519992</v>
      </c>
      <c r="O41" s="42">
        <f t="shared" si="6"/>
        <v>15480254.891797001</v>
      </c>
      <c r="P41" s="42">
        <f t="shared" si="6"/>
        <v>15914059.825923</v>
      </c>
      <c r="Q41" s="42">
        <f t="shared" si="6"/>
        <v>22082708.921643998</v>
      </c>
      <c r="R41" s="42">
        <f t="shared" si="6"/>
        <v>29932991.654144</v>
      </c>
    </row>
    <row r="42" spans="1:21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</row>
    <row r="43" spans="1:21" x14ac:dyDescent="0.2">
      <c r="A43" s="127" t="s">
        <v>297</v>
      </c>
      <c r="B43" s="180" t="s">
        <v>296</v>
      </c>
      <c r="C43" s="128" t="s">
        <v>94</v>
      </c>
      <c r="D43" s="128">
        <f>SUM(D33:D35)-D37-D38-D40</f>
        <v>165688965.27304292</v>
      </c>
      <c r="E43" s="128">
        <f>SUM(E33:E35)-E37-E38-E40</f>
        <v>28221886.159395054</v>
      </c>
      <c r="F43" s="128">
        <f>SUM(F33:F35)-F37-F38-F40</f>
        <v>-43517817.037331946</v>
      </c>
      <c r="G43" s="128">
        <f t="shared" ref="G43:P43" si="7">SUM(G33:G35)-G37-G38-G40</f>
        <v>-42753059.899354815</v>
      </c>
      <c r="H43" s="128">
        <v>-23865339.094254173</v>
      </c>
      <c r="I43" s="128">
        <f t="shared" si="7"/>
        <v>-85442070.664926857</v>
      </c>
      <c r="J43" s="128">
        <f t="shared" si="7"/>
        <v>-83344758.659581989</v>
      </c>
      <c r="K43" s="128">
        <f t="shared" si="7"/>
        <v>-34520127.408886112</v>
      </c>
      <c r="L43" s="128">
        <f t="shared" si="7"/>
        <v>9847318.3301050179</v>
      </c>
      <c r="M43" s="128">
        <f>SUM(M33:M35)-M37-M38-M40</f>
        <v>-5282793.8197360495</v>
      </c>
      <c r="N43" s="128">
        <f t="shared" si="7"/>
        <v>-144274831.75007537</v>
      </c>
      <c r="O43" s="128">
        <f>SUM(O33:O35)-O37-O38-O40</f>
        <v>112848910.41593294</v>
      </c>
      <c r="P43" s="128">
        <f t="shared" si="7"/>
        <v>179193068.9963991</v>
      </c>
      <c r="Q43" s="128">
        <f>SUM(Q33:Q35)-Q37-Q38-Q40-Q39</f>
        <v>205462430.27255684</v>
      </c>
      <c r="R43" s="128">
        <f>SUM(R33:R35)-R37-R38-R40-R39</f>
        <v>166926841.78699502</v>
      </c>
    </row>
    <row r="44" spans="1:21" x14ac:dyDescent="0.2">
      <c r="A44" s="121" t="s">
        <v>93</v>
      </c>
      <c r="B44" s="181"/>
      <c r="C44" s="42" t="s">
        <v>94</v>
      </c>
      <c r="D44" s="42">
        <f t="shared" ref="D44:Q44" si="8">SUM(D33:D35)-SUM(D37:D41)</f>
        <v>143879561.01643097</v>
      </c>
      <c r="E44" s="42">
        <f t="shared" si="8"/>
        <v>24920442.448024154</v>
      </c>
      <c r="F44" s="42">
        <f t="shared" si="8"/>
        <v>-45751669.738349915</v>
      </c>
      <c r="G44" s="42">
        <f t="shared" si="8"/>
        <v>-50149135.861369848</v>
      </c>
      <c r="H44" s="42">
        <f t="shared" si="8"/>
        <v>-29690179.144693136</v>
      </c>
      <c r="I44" s="42">
        <f t="shared" si="8"/>
        <v>-82451721.565975904</v>
      </c>
      <c r="J44" s="42">
        <f t="shared" si="8"/>
        <v>-86318723.728478074</v>
      </c>
      <c r="K44" s="42">
        <f t="shared" si="8"/>
        <v>-33191704.229037046</v>
      </c>
      <c r="L44" s="42">
        <f t="shared" si="8"/>
        <v>4836955.7379959822</v>
      </c>
      <c r="M44" s="42">
        <f t="shared" si="8"/>
        <v>-10299326.041885972</v>
      </c>
      <c r="N44" s="42">
        <f t="shared" si="8"/>
        <v>-135144856.03602326</v>
      </c>
      <c r="O44" s="42">
        <f t="shared" si="8"/>
        <v>97368655.524135947</v>
      </c>
      <c r="P44" s="42">
        <f t="shared" si="8"/>
        <v>163279009.1704762</v>
      </c>
      <c r="Q44" s="42">
        <f t="shared" si="8"/>
        <v>183379721.35091281</v>
      </c>
      <c r="R44" s="42">
        <f>SUM(R33:R35)-SUM(R37:R41)</f>
        <v>136993850.13285089</v>
      </c>
    </row>
    <row r="45" spans="1:21" x14ac:dyDescent="0.2">
      <c r="A45" s="131" t="s">
        <v>231</v>
      </c>
      <c r="B45" s="114"/>
      <c r="C45" s="114"/>
      <c r="D45" s="114"/>
      <c r="E45" s="114"/>
    </row>
    <row r="46" spans="1:21" x14ac:dyDescent="0.2">
      <c r="A46" s="113"/>
      <c r="B46" s="114"/>
      <c r="C46" s="114"/>
      <c r="D46" s="114"/>
      <c r="E46" s="114"/>
    </row>
    <row r="47" spans="1:21" ht="24.95" customHeight="1" x14ac:dyDescent="0.2">
      <c r="A47" s="163" t="s">
        <v>288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</row>
    <row r="48" spans="1:21" x14ac:dyDescent="0.2">
      <c r="A48" s="18" t="s">
        <v>84</v>
      </c>
      <c r="B48" s="18" t="s">
        <v>61</v>
      </c>
      <c r="C48" s="18" t="s">
        <v>85</v>
      </c>
      <c r="D48" s="18">
        <v>2010</v>
      </c>
      <c r="E48" s="18">
        <v>2011</v>
      </c>
      <c r="F48" s="18">
        <v>2012</v>
      </c>
      <c r="G48" s="18">
        <v>2013</v>
      </c>
      <c r="H48" s="18">
        <v>2014</v>
      </c>
      <c r="I48" s="18">
        <v>2015</v>
      </c>
      <c r="J48" s="18">
        <v>2016</v>
      </c>
      <c r="K48" s="18">
        <v>2017</v>
      </c>
      <c r="L48" s="18">
        <v>2018</v>
      </c>
      <c r="M48" s="18">
        <v>2019</v>
      </c>
      <c r="N48" s="18">
        <v>2020</v>
      </c>
      <c r="O48" s="18">
        <v>2021</v>
      </c>
      <c r="P48" s="18">
        <v>2022</v>
      </c>
      <c r="Q48" s="18">
        <v>2023</v>
      </c>
      <c r="R48" s="18">
        <v>2024</v>
      </c>
    </row>
    <row r="49" spans="1:18" x14ac:dyDescent="0.2">
      <c r="A49" s="129" t="s">
        <v>73</v>
      </c>
      <c r="B49" s="168" t="s">
        <v>88</v>
      </c>
      <c r="C49" s="130" t="s">
        <v>102</v>
      </c>
      <c r="D49" s="130">
        <f t="shared" ref="D49:R49" si="9">D14</f>
        <v>331693904.31042498</v>
      </c>
      <c r="E49" s="130">
        <f t="shared" si="9"/>
        <v>432107537.71739203</v>
      </c>
      <c r="F49" s="130">
        <f t="shared" si="9"/>
        <v>487084959.257586</v>
      </c>
      <c r="G49" s="130">
        <f t="shared" si="9"/>
        <v>456176815.88632399</v>
      </c>
      <c r="H49" s="130">
        <f t="shared" si="9"/>
        <v>430236858.58850598</v>
      </c>
      <c r="I49" s="130">
        <f t="shared" si="9"/>
        <v>518070441.585356</v>
      </c>
      <c r="J49" s="130">
        <f t="shared" si="9"/>
        <v>565083266.18962204</v>
      </c>
      <c r="K49" s="130">
        <f t="shared" si="9"/>
        <v>496041352.997886</v>
      </c>
      <c r="L49" s="130">
        <f t="shared" si="9"/>
        <v>504311634.83266503</v>
      </c>
      <c r="M49" s="130">
        <f t="shared" si="9"/>
        <v>560911035.79317105</v>
      </c>
      <c r="N49" s="130">
        <f t="shared" si="9"/>
        <v>925976104.35552299</v>
      </c>
      <c r="O49" s="130">
        <f t="shared" si="9"/>
        <v>531000112.95715201</v>
      </c>
      <c r="P49" s="130">
        <f t="shared" si="9"/>
        <v>437156037.02929801</v>
      </c>
      <c r="Q49" s="130">
        <f t="shared" si="9"/>
        <v>446613941.85902202</v>
      </c>
      <c r="R49" s="130">
        <f t="shared" si="9"/>
        <v>571015734.77760005</v>
      </c>
    </row>
    <row r="50" spans="1:18" x14ac:dyDescent="0.2">
      <c r="A50" s="122" t="s">
        <v>77</v>
      </c>
      <c r="B50" s="169"/>
      <c r="C50" s="44" t="s">
        <v>104</v>
      </c>
      <c r="D50" s="44">
        <f t="shared" ref="D50:R50" si="10">D17</f>
        <v>63687878.276036002</v>
      </c>
      <c r="E50" s="44">
        <f t="shared" si="10"/>
        <v>75951907.181300998</v>
      </c>
      <c r="F50" s="44">
        <f t="shared" si="10"/>
        <v>76249930.414232999</v>
      </c>
      <c r="G50" s="44">
        <f t="shared" si="10"/>
        <v>81892715.187849998</v>
      </c>
      <c r="H50" s="44">
        <f t="shared" si="10"/>
        <v>80845299.78001</v>
      </c>
      <c r="I50" s="44">
        <f t="shared" si="10"/>
        <v>81025804.446456</v>
      </c>
      <c r="J50" s="44">
        <f t="shared" si="10"/>
        <v>88715574.721771002</v>
      </c>
      <c r="K50" s="44">
        <f t="shared" si="10"/>
        <v>95578751.410341993</v>
      </c>
      <c r="L50" s="44">
        <f t="shared" si="10"/>
        <v>110976532.65315799</v>
      </c>
      <c r="M50" s="44">
        <f t="shared" si="10"/>
        <v>149286183.841804</v>
      </c>
      <c r="N50" s="44">
        <f t="shared" si="10"/>
        <v>145826442.13944301</v>
      </c>
      <c r="O50" s="44">
        <f t="shared" si="10"/>
        <v>146253828.06119999</v>
      </c>
      <c r="P50" s="44">
        <f t="shared" si="10"/>
        <v>164954312.25472701</v>
      </c>
      <c r="Q50" s="44">
        <f t="shared" si="10"/>
        <v>181080795.767598</v>
      </c>
      <c r="R50" s="44">
        <f t="shared" si="10"/>
        <v>201695428.49106601</v>
      </c>
    </row>
    <row r="51" spans="1:18" x14ac:dyDescent="0.2">
      <c r="A51" s="129" t="s">
        <v>78</v>
      </c>
      <c r="B51" s="169"/>
      <c r="C51" s="130" t="s">
        <v>95</v>
      </c>
      <c r="D51" s="130">
        <f t="shared" ref="D51:R51" si="11">D18</f>
        <v>100567486.03787699</v>
      </c>
      <c r="E51" s="130">
        <f t="shared" si="11"/>
        <v>112962602.878664</v>
      </c>
      <c r="F51" s="130">
        <f t="shared" si="11"/>
        <v>139781951.37520999</v>
      </c>
      <c r="G51" s="130">
        <f t="shared" si="11"/>
        <v>115542968.565615</v>
      </c>
      <c r="H51" s="130">
        <f t="shared" si="11"/>
        <v>126058628.42267001</v>
      </c>
      <c r="I51" s="130">
        <f t="shared" si="11"/>
        <v>132085103.872131</v>
      </c>
      <c r="J51" s="130">
        <f t="shared" si="11"/>
        <v>104986957.83425</v>
      </c>
      <c r="K51" s="130">
        <f t="shared" si="11"/>
        <v>105936253.29612599</v>
      </c>
      <c r="L51" s="130">
        <f t="shared" si="11"/>
        <v>103889538.694166</v>
      </c>
      <c r="M51" s="130">
        <f t="shared" si="11"/>
        <v>112405129.44383401</v>
      </c>
      <c r="N51" s="130">
        <f t="shared" si="11"/>
        <v>115254940.437683</v>
      </c>
      <c r="O51" s="130">
        <f t="shared" si="11"/>
        <v>117951371.74392501</v>
      </c>
      <c r="P51" s="130">
        <f t="shared" si="11"/>
        <v>134414805.26046899</v>
      </c>
      <c r="Q51" s="130">
        <f t="shared" si="11"/>
        <v>126475396.245658</v>
      </c>
      <c r="R51" s="130">
        <f t="shared" si="11"/>
        <v>143762959.22942701</v>
      </c>
    </row>
    <row r="52" spans="1:18" x14ac:dyDescent="0.2">
      <c r="A52" s="122" t="s">
        <v>79</v>
      </c>
      <c r="B52" s="170"/>
      <c r="C52" s="44" t="s">
        <v>103</v>
      </c>
      <c r="D52" s="44">
        <f t="shared" ref="D52:R52" si="12">D19</f>
        <v>40954959.151265003</v>
      </c>
      <c r="E52" s="44">
        <f t="shared" si="12"/>
        <v>36972018.519391999</v>
      </c>
      <c r="F52" s="44">
        <f t="shared" si="12"/>
        <v>43411354.151836</v>
      </c>
      <c r="G52" s="44">
        <f t="shared" si="12"/>
        <v>38027683.207466997</v>
      </c>
      <c r="H52" s="44">
        <f t="shared" si="12"/>
        <v>36289457.952154003</v>
      </c>
      <c r="I52" s="44">
        <f t="shared" si="12"/>
        <v>35750413.353261001</v>
      </c>
      <c r="J52" s="44">
        <f t="shared" si="12"/>
        <v>33895831.813151002</v>
      </c>
      <c r="K52" s="44">
        <f t="shared" si="12"/>
        <v>25562142.934494</v>
      </c>
      <c r="L52" s="44">
        <f t="shared" si="12"/>
        <v>27821196.636503</v>
      </c>
      <c r="M52" s="44">
        <f t="shared" si="12"/>
        <v>27471832.827144999</v>
      </c>
      <c r="N52" s="44">
        <f t="shared" si="12"/>
        <v>34242078.118868001</v>
      </c>
      <c r="O52" s="44">
        <f t="shared" si="12"/>
        <v>30118314.311792001</v>
      </c>
      <c r="P52" s="44">
        <f t="shared" si="12"/>
        <v>39326407.845941</v>
      </c>
      <c r="Q52" s="44">
        <f t="shared" si="12"/>
        <v>57388177.232262</v>
      </c>
      <c r="R52" s="44">
        <f t="shared" si="12"/>
        <v>47171671.448686004</v>
      </c>
    </row>
    <row r="53" spans="1:18" x14ac:dyDescent="0.2">
      <c r="A53" s="121" t="s">
        <v>97</v>
      </c>
      <c r="B53" s="125" t="s">
        <v>96</v>
      </c>
      <c r="C53" s="42" t="s">
        <v>98</v>
      </c>
      <c r="D53" s="42">
        <f>SUM(D49:D52)</f>
        <v>536904227.77560306</v>
      </c>
      <c r="E53" s="42">
        <f t="shared" ref="E53:P53" si="13">SUM(E49:E52)</f>
        <v>657994066.296749</v>
      </c>
      <c r="F53" s="42">
        <f t="shared" si="13"/>
        <v>746528195.19886506</v>
      </c>
      <c r="G53" s="42">
        <f t="shared" si="13"/>
        <v>691640182.84725583</v>
      </c>
      <c r="H53" s="42">
        <f t="shared" si="13"/>
        <v>673430244.74334002</v>
      </c>
      <c r="I53" s="42">
        <f t="shared" si="13"/>
        <v>766931763.25720394</v>
      </c>
      <c r="J53" s="42">
        <f t="shared" si="13"/>
        <v>792681630.55879402</v>
      </c>
      <c r="K53" s="42">
        <f t="shared" si="13"/>
        <v>723118500.63884807</v>
      </c>
      <c r="L53" s="42">
        <f t="shared" si="13"/>
        <v>746998902.81649208</v>
      </c>
      <c r="M53" s="42">
        <f t="shared" si="13"/>
        <v>850074181.905954</v>
      </c>
      <c r="N53" s="42">
        <f t="shared" si="13"/>
        <v>1221299565.0515172</v>
      </c>
      <c r="O53" s="42">
        <f t="shared" si="13"/>
        <v>825323627.07406902</v>
      </c>
      <c r="P53" s="42">
        <f t="shared" si="13"/>
        <v>775851562.39043486</v>
      </c>
      <c r="Q53" s="42">
        <f>SUM(Q49:Q52)</f>
        <v>811558311.10454011</v>
      </c>
      <c r="R53" s="42">
        <f>SUM(R49:R52)</f>
        <v>963645793.94677901</v>
      </c>
    </row>
    <row r="56" spans="1:18" ht="14.1" customHeight="1" x14ac:dyDescent="0.2">
      <c r="A56" t="s">
        <v>295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x14ac:dyDescent="0.2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67" spans="17:18" x14ac:dyDescent="0.2">
      <c r="Q67" s="6"/>
      <c r="R67" s="6"/>
    </row>
  </sheetData>
  <mergeCells count="14">
    <mergeCell ref="B49:B52"/>
    <mergeCell ref="A47:R47"/>
    <mergeCell ref="A31:R31"/>
    <mergeCell ref="A3:R3"/>
    <mergeCell ref="B33:B35"/>
    <mergeCell ref="B37:B41"/>
    <mergeCell ref="D34:D35"/>
    <mergeCell ref="E34:E35"/>
    <mergeCell ref="D9:D10"/>
    <mergeCell ref="E9:E10"/>
    <mergeCell ref="H23:H24"/>
    <mergeCell ref="H40:H41"/>
    <mergeCell ref="B43:B44"/>
    <mergeCell ref="I27:I28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79998168889431442"/>
    <pageSetUpPr autoPageBreaks="0"/>
  </sheetPr>
  <dimension ref="A3:L94"/>
  <sheetViews>
    <sheetView zoomScale="80" zoomScaleNormal="80" workbookViewId="0"/>
  </sheetViews>
  <sheetFormatPr defaultRowHeight="14.25" x14ac:dyDescent="0.2"/>
  <cols>
    <col min="1" max="1" width="40.44140625" customWidth="1"/>
    <col min="2" max="2" width="14.6640625" customWidth="1"/>
    <col min="3" max="3" width="34.88671875" customWidth="1"/>
    <col min="4" max="4" width="19.44140625" customWidth="1"/>
    <col min="5" max="5" width="11.21875" bestFit="1" customWidth="1"/>
    <col min="6" max="7" width="32" customWidth="1"/>
    <col min="8" max="8" width="58.88671875" customWidth="1"/>
    <col min="10" max="10" width="15.44140625" bestFit="1" customWidth="1"/>
    <col min="11" max="11" width="10.5546875" style="5" bestFit="1" customWidth="1"/>
    <col min="12" max="12" width="15" bestFit="1" customWidth="1"/>
  </cols>
  <sheetData>
    <row r="3" spans="1:12" ht="24.95" customHeight="1" x14ac:dyDescent="0.2">
      <c r="A3" s="163" t="s">
        <v>252</v>
      </c>
      <c r="B3" s="163"/>
      <c r="C3" s="163"/>
      <c r="D3" s="163"/>
      <c r="F3" s="163" t="s">
        <v>252</v>
      </c>
      <c r="G3" s="163"/>
      <c r="H3" s="163"/>
    </row>
    <row r="4" spans="1:12" ht="20.100000000000001" customHeight="1" x14ac:dyDescent="0.2">
      <c r="A4" s="18" t="s">
        <v>62</v>
      </c>
      <c r="B4" s="18" t="s">
        <v>61</v>
      </c>
      <c r="C4" s="18" t="s">
        <v>59</v>
      </c>
      <c r="D4" s="18" t="s">
        <v>60</v>
      </c>
      <c r="F4" s="18" t="s">
        <v>84</v>
      </c>
      <c r="G4" s="18" t="s">
        <v>60</v>
      </c>
      <c r="H4" s="18" t="s">
        <v>85</v>
      </c>
    </row>
    <row r="5" spans="1:12" x14ac:dyDescent="0.2">
      <c r="A5" s="121" t="s">
        <v>64</v>
      </c>
      <c r="B5" s="42" t="s">
        <v>63</v>
      </c>
      <c r="C5" s="42">
        <v>1</v>
      </c>
      <c r="D5" s="42">
        <v>13059934812.117701</v>
      </c>
      <c r="F5" s="185" t="s">
        <v>63</v>
      </c>
      <c r="G5" s="186"/>
      <c r="H5" s="187"/>
    </row>
    <row r="6" spans="1:12" x14ac:dyDescent="0.2">
      <c r="A6" s="122" t="s">
        <v>65</v>
      </c>
      <c r="B6" s="44" t="s">
        <v>63</v>
      </c>
      <c r="C6" s="44">
        <v>2</v>
      </c>
      <c r="D6" s="44">
        <v>7232720401.9189901</v>
      </c>
      <c r="F6" s="122" t="s">
        <v>15</v>
      </c>
      <c r="G6" s="44">
        <f>D7</f>
        <v>12845009711.0086</v>
      </c>
      <c r="H6" s="44" t="s">
        <v>220</v>
      </c>
      <c r="J6" s="157"/>
      <c r="K6" s="159"/>
    </row>
    <row r="7" spans="1:12" x14ac:dyDescent="0.2">
      <c r="A7" s="121" t="s">
        <v>217</v>
      </c>
      <c r="B7" s="42" t="s">
        <v>63</v>
      </c>
      <c r="C7" s="42" t="s">
        <v>219</v>
      </c>
      <c r="D7" s="42">
        <v>12845009711.0086</v>
      </c>
      <c r="F7" s="121" t="s">
        <v>86</v>
      </c>
      <c r="G7" s="42">
        <f>D9</f>
        <v>644695016.94031799</v>
      </c>
      <c r="H7" s="42" t="s">
        <v>222</v>
      </c>
      <c r="J7" s="157"/>
      <c r="K7" s="159"/>
    </row>
    <row r="8" spans="1:12" x14ac:dyDescent="0.2">
      <c r="A8" s="122" t="s">
        <v>66</v>
      </c>
      <c r="B8" s="44" t="s">
        <v>63</v>
      </c>
      <c r="C8" s="44">
        <v>4</v>
      </c>
      <c r="D8" s="44">
        <v>7156046113.2529202</v>
      </c>
      <c r="F8" s="122" t="s">
        <v>87</v>
      </c>
      <c r="G8" s="44">
        <f>D11</f>
        <v>70551603.315144002</v>
      </c>
      <c r="H8" s="44" t="s">
        <v>181</v>
      </c>
      <c r="J8" s="157"/>
      <c r="K8" s="159"/>
    </row>
    <row r="9" spans="1:12" x14ac:dyDescent="0.2">
      <c r="A9" s="121" t="s">
        <v>67</v>
      </c>
      <c r="B9" s="42" t="s">
        <v>63</v>
      </c>
      <c r="C9" s="42" t="s">
        <v>230</v>
      </c>
      <c r="D9" s="42">
        <v>644695016.94031799</v>
      </c>
      <c r="F9" s="185" t="s">
        <v>88</v>
      </c>
      <c r="G9" s="186"/>
      <c r="H9" s="187"/>
      <c r="J9" s="158"/>
    </row>
    <row r="10" spans="1:12" x14ac:dyDescent="0.2">
      <c r="A10" s="122" t="s">
        <v>68</v>
      </c>
      <c r="B10" s="44" t="s">
        <v>63</v>
      </c>
      <c r="C10" s="44">
        <v>6</v>
      </c>
      <c r="D10" s="44">
        <v>1299972067.7098899</v>
      </c>
      <c r="F10" s="122" t="s">
        <v>89</v>
      </c>
      <c r="G10" s="44">
        <f>D14+D18+D19+D20</f>
        <v>11783980755.606447</v>
      </c>
      <c r="H10" s="44" t="s">
        <v>99</v>
      </c>
      <c r="J10" s="157"/>
      <c r="K10" s="159"/>
      <c r="L10" s="2"/>
    </row>
    <row r="11" spans="1:12" x14ac:dyDescent="0.2">
      <c r="A11" s="121" t="s">
        <v>69</v>
      </c>
      <c r="B11" s="42" t="s">
        <v>63</v>
      </c>
      <c r="C11" s="42">
        <v>7</v>
      </c>
      <c r="D11" s="42">
        <v>70551603.315144002</v>
      </c>
      <c r="F11" s="121" t="s">
        <v>90</v>
      </c>
      <c r="G11" s="155">
        <f>(D26+D27)-D10-(D28+D29)</f>
        <v>1225171698.1520243</v>
      </c>
      <c r="H11" s="42" t="s">
        <v>304</v>
      </c>
      <c r="J11" s="157"/>
      <c r="K11" s="159"/>
      <c r="L11" s="2"/>
    </row>
    <row r="12" spans="1:12" x14ac:dyDescent="0.2">
      <c r="A12" s="122" t="s">
        <v>70</v>
      </c>
      <c r="B12" s="44" t="s">
        <v>63</v>
      </c>
      <c r="C12" s="44">
        <v>8</v>
      </c>
      <c r="D12" s="44">
        <v>2015397727.9356599</v>
      </c>
      <c r="F12" s="122" t="s">
        <v>91</v>
      </c>
      <c r="G12" s="44">
        <f>D24</f>
        <v>121161600.34536</v>
      </c>
      <c r="H12" s="44" t="s">
        <v>100</v>
      </c>
      <c r="J12" s="157"/>
      <c r="K12" s="159"/>
      <c r="L12" s="2"/>
    </row>
    <row r="13" spans="1:12" ht="14.1" customHeight="1" x14ac:dyDescent="0.2">
      <c r="A13" s="121" t="s">
        <v>71</v>
      </c>
      <c r="B13" s="42" t="s">
        <v>63</v>
      </c>
      <c r="C13" s="42">
        <v>9</v>
      </c>
      <c r="D13" s="42">
        <v>9214262012.4300995</v>
      </c>
      <c r="F13" s="121" t="s">
        <v>215</v>
      </c>
      <c r="G13" s="42">
        <f>D22</f>
        <v>24753653.239951</v>
      </c>
      <c r="H13" s="112" t="s">
        <v>223</v>
      </c>
      <c r="J13" s="157"/>
      <c r="K13" s="159"/>
      <c r="L13" s="2"/>
    </row>
    <row r="14" spans="1:12" x14ac:dyDescent="0.2">
      <c r="A14" s="122" t="s">
        <v>73</v>
      </c>
      <c r="B14" s="44" t="s">
        <v>72</v>
      </c>
      <c r="C14" s="44">
        <v>10</v>
      </c>
      <c r="D14" s="44">
        <v>7693479738.1375303</v>
      </c>
      <c r="F14" s="122" t="s">
        <v>92</v>
      </c>
      <c r="G14" s="44">
        <f>D23</f>
        <v>123527744.88526601</v>
      </c>
      <c r="H14" s="44" t="s">
        <v>101</v>
      </c>
      <c r="J14" s="157"/>
      <c r="K14" s="159"/>
    </row>
    <row r="15" spans="1:12" x14ac:dyDescent="0.2">
      <c r="A15" s="121" t="s">
        <v>74</v>
      </c>
      <c r="B15" s="42" t="s">
        <v>72</v>
      </c>
      <c r="C15" s="42">
        <v>11</v>
      </c>
      <c r="D15" s="42">
        <v>4534824817.2990704</v>
      </c>
      <c r="F15" s="185" t="s">
        <v>93</v>
      </c>
      <c r="G15" s="186"/>
      <c r="H15" s="187"/>
      <c r="J15" s="158"/>
    </row>
    <row r="16" spans="1:12" x14ac:dyDescent="0.2">
      <c r="A16" s="122" t="s">
        <v>75</v>
      </c>
      <c r="B16" s="44" t="s">
        <v>72</v>
      </c>
      <c r="C16" s="44">
        <v>12</v>
      </c>
      <c r="D16" s="44">
        <v>6966665446.2653503</v>
      </c>
      <c r="F16" s="122" t="s">
        <v>93</v>
      </c>
      <c r="G16" s="155">
        <f>SUM(G6:G8)-SUM(G10:G14)</f>
        <v>281660879.0350132</v>
      </c>
      <c r="H16" s="44" t="s">
        <v>94</v>
      </c>
      <c r="L16" s="1"/>
    </row>
    <row r="17" spans="1:12" x14ac:dyDescent="0.2">
      <c r="A17" s="121" t="s">
        <v>76</v>
      </c>
      <c r="B17" s="42" t="s">
        <v>72</v>
      </c>
      <c r="C17" s="42">
        <v>13</v>
      </c>
      <c r="D17" s="42">
        <v>4878510616.1838398</v>
      </c>
      <c r="G17" s="157"/>
      <c r="H17" s="6"/>
      <c r="J17" s="157"/>
      <c r="L17" s="3"/>
    </row>
    <row r="18" spans="1:12" ht="15" customHeight="1" x14ac:dyDescent="0.2">
      <c r="A18" s="122" t="s">
        <v>77</v>
      </c>
      <c r="B18" s="44" t="s">
        <v>72</v>
      </c>
      <c r="C18" s="44">
        <v>14</v>
      </c>
      <c r="D18" s="44">
        <v>1744021384.6270001</v>
      </c>
    </row>
    <row r="19" spans="1:12" ht="24.95" customHeight="1" x14ac:dyDescent="0.2">
      <c r="A19" s="121" t="s">
        <v>78</v>
      </c>
      <c r="B19" s="42" t="s">
        <v>72</v>
      </c>
      <c r="C19" s="42">
        <v>15</v>
      </c>
      <c r="D19" s="42">
        <v>1792076093.3376999</v>
      </c>
      <c r="F19" s="164" t="s">
        <v>252</v>
      </c>
      <c r="G19" s="165"/>
      <c r="H19" s="166"/>
    </row>
    <row r="20" spans="1:12" x14ac:dyDescent="0.2">
      <c r="A20" s="122" t="s">
        <v>79</v>
      </c>
      <c r="B20" s="44" t="s">
        <v>72</v>
      </c>
      <c r="C20" s="44">
        <v>16</v>
      </c>
      <c r="D20" s="44">
        <v>554403539.50421703</v>
      </c>
      <c r="F20" s="18" t="s">
        <v>84</v>
      </c>
      <c r="G20" s="18" t="s">
        <v>60</v>
      </c>
      <c r="H20" s="18" t="s">
        <v>85</v>
      </c>
    </row>
    <row r="21" spans="1:12" x14ac:dyDescent="0.2">
      <c r="A21" s="121" t="s">
        <v>80</v>
      </c>
      <c r="B21" s="42" t="s">
        <v>72</v>
      </c>
      <c r="C21" s="42">
        <v>17</v>
      </c>
      <c r="D21" s="42">
        <v>8506660944.3301601</v>
      </c>
      <c r="F21" s="185" t="s">
        <v>88</v>
      </c>
      <c r="G21" s="186"/>
      <c r="H21" s="187"/>
      <c r="J21" s="2"/>
    </row>
    <row r="22" spans="1:12" ht="14.1" customHeight="1" x14ac:dyDescent="0.2">
      <c r="A22" s="122" t="s">
        <v>215</v>
      </c>
      <c r="B22" s="44" t="s">
        <v>72</v>
      </c>
      <c r="C22" s="44" t="s">
        <v>216</v>
      </c>
      <c r="D22" s="44">
        <v>24753653.239951</v>
      </c>
      <c r="F22" s="122" t="s">
        <v>73</v>
      </c>
      <c r="G22" s="44">
        <f>D14</f>
        <v>7693479738.1375303</v>
      </c>
      <c r="H22" s="44" t="s">
        <v>102</v>
      </c>
      <c r="J22" s="2"/>
    </row>
    <row r="23" spans="1:12" x14ac:dyDescent="0.2">
      <c r="A23" s="121" t="s">
        <v>81</v>
      </c>
      <c r="B23" s="42" t="s">
        <v>72</v>
      </c>
      <c r="C23" s="42">
        <v>18</v>
      </c>
      <c r="D23" s="42">
        <v>123527744.88526601</v>
      </c>
      <c r="F23" s="121" t="s">
        <v>77</v>
      </c>
      <c r="G23" s="42">
        <f>D18</f>
        <v>1744021384.6270001</v>
      </c>
      <c r="H23" s="42" t="s">
        <v>104</v>
      </c>
      <c r="J23" s="2"/>
    </row>
    <row r="24" spans="1:12" ht="14.1" customHeight="1" x14ac:dyDescent="0.2">
      <c r="A24" s="122" t="s">
        <v>82</v>
      </c>
      <c r="B24" s="44" t="s">
        <v>72</v>
      </c>
      <c r="C24" s="44">
        <v>19</v>
      </c>
      <c r="D24" s="44">
        <v>121161600.34536</v>
      </c>
      <c r="F24" s="122" t="s">
        <v>78</v>
      </c>
      <c r="G24" s="44">
        <f>D19</f>
        <v>1792076093.3376999</v>
      </c>
      <c r="H24" s="44" t="s">
        <v>95</v>
      </c>
      <c r="J24" s="2"/>
    </row>
    <row r="25" spans="1:12" x14ac:dyDescent="0.2">
      <c r="A25" s="121" t="s">
        <v>83</v>
      </c>
      <c r="B25" s="42" t="s">
        <v>72</v>
      </c>
      <c r="C25" s="42">
        <v>20</v>
      </c>
      <c r="D25" s="42">
        <v>249234904.802834</v>
      </c>
      <c r="F25" s="121" t="s">
        <v>79</v>
      </c>
      <c r="G25" s="42">
        <f>D20</f>
        <v>554403539.50421703</v>
      </c>
      <c r="H25" s="42" t="s">
        <v>103</v>
      </c>
      <c r="J25" s="2"/>
    </row>
    <row r="26" spans="1:12" x14ac:dyDescent="0.2">
      <c r="A26" s="122" t="s">
        <v>234</v>
      </c>
      <c r="B26" s="42" t="s">
        <v>72</v>
      </c>
      <c r="C26" s="44">
        <v>25</v>
      </c>
      <c r="D26" s="44">
        <v>1412331937.5065999</v>
      </c>
      <c r="F26" s="182" t="s">
        <v>96</v>
      </c>
      <c r="G26" s="183"/>
      <c r="H26" s="184"/>
    </row>
    <row r="27" spans="1:12" x14ac:dyDescent="0.2">
      <c r="A27" s="121" t="s">
        <v>235</v>
      </c>
      <c r="B27" s="42" t="s">
        <v>72</v>
      </c>
      <c r="C27" s="42">
        <v>26</v>
      </c>
      <c r="D27" s="42">
        <v>4271563372.6209521</v>
      </c>
      <c r="F27" s="121" t="s">
        <v>97</v>
      </c>
      <c r="G27" s="42">
        <f>SUM(G22:G25)</f>
        <v>11783980755.606447</v>
      </c>
      <c r="H27" s="42" t="s">
        <v>98</v>
      </c>
    </row>
    <row r="28" spans="1:12" x14ac:dyDescent="0.2">
      <c r="A28" s="122" t="s">
        <v>238</v>
      </c>
      <c r="B28" s="44" t="s">
        <v>72</v>
      </c>
      <c r="C28" s="44">
        <v>29</v>
      </c>
      <c r="D28" s="44">
        <v>642565594.7966001</v>
      </c>
    </row>
    <row r="29" spans="1:12" x14ac:dyDescent="0.2">
      <c r="A29" s="121" t="s">
        <v>240</v>
      </c>
      <c r="B29" s="42" t="s">
        <v>72</v>
      </c>
      <c r="C29" s="42">
        <v>30</v>
      </c>
      <c r="D29" s="42">
        <v>2516185949.4690371</v>
      </c>
    </row>
    <row r="30" spans="1:12" x14ac:dyDescent="0.2">
      <c r="G30" s="6"/>
    </row>
    <row r="32" spans="1:12" x14ac:dyDescent="0.2">
      <c r="A32" t="s">
        <v>295</v>
      </c>
    </row>
    <row r="36" spans="4:4" x14ac:dyDescent="0.2">
      <c r="D36" s="6"/>
    </row>
    <row r="38" spans="4:4" x14ac:dyDescent="0.2">
      <c r="D38" s="6"/>
    </row>
    <row r="56" spans="2:9" x14ac:dyDescent="0.2">
      <c r="B56" s="115"/>
    </row>
    <row r="57" spans="2:9" x14ac:dyDescent="0.2">
      <c r="H57" s="115"/>
    </row>
    <row r="58" spans="2:9" x14ac:dyDescent="0.2">
      <c r="H58" s="117"/>
    </row>
    <row r="59" spans="2:9" x14ac:dyDescent="0.2">
      <c r="F59" s="108"/>
      <c r="I59" s="108"/>
    </row>
    <row r="60" spans="2:9" x14ac:dyDescent="0.2">
      <c r="F60" s="108"/>
      <c r="I60" s="108"/>
    </row>
    <row r="61" spans="2:9" x14ac:dyDescent="0.2">
      <c r="E61" s="108"/>
      <c r="F61" s="108"/>
    </row>
    <row r="62" spans="2:9" x14ac:dyDescent="0.2">
      <c r="F62" s="108"/>
      <c r="H62" s="117"/>
    </row>
    <row r="63" spans="2:9" x14ac:dyDescent="0.2">
      <c r="E63" s="108"/>
      <c r="F63" s="108"/>
      <c r="I63" s="108"/>
    </row>
    <row r="64" spans="2:9" x14ac:dyDescent="0.2">
      <c r="F64" s="108"/>
      <c r="I64" s="108"/>
    </row>
    <row r="65" spans="3:9" x14ac:dyDescent="0.2">
      <c r="F65" s="108"/>
    </row>
    <row r="66" spans="3:9" x14ac:dyDescent="0.2">
      <c r="C66" s="116"/>
      <c r="D66" s="108"/>
      <c r="F66" s="108"/>
      <c r="H66" s="117"/>
    </row>
    <row r="67" spans="3:9" x14ac:dyDescent="0.2">
      <c r="C67" s="116"/>
      <c r="D67" s="108"/>
      <c r="F67" s="108"/>
      <c r="I67" s="108"/>
    </row>
    <row r="68" spans="3:9" x14ac:dyDescent="0.2">
      <c r="C68" s="116"/>
      <c r="D68" s="108"/>
      <c r="F68" s="108"/>
      <c r="I68" s="108"/>
    </row>
    <row r="69" spans="3:9" x14ac:dyDescent="0.2">
      <c r="C69" s="116"/>
      <c r="D69" s="108"/>
      <c r="F69" s="108"/>
      <c r="I69" s="108"/>
    </row>
    <row r="70" spans="3:9" x14ac:dyDescent="0.2">
      <c r="C70" s="116"/>
      <c r="D70" s="108"/>
      <c r="F70" s="108"/>
      <c r="H70" s="118"/>
      <c r="I70" s="119"/>
    </row>
    <row r="71" spans="3:9" x14ac:dyDescent="0.2">
      <c r="C71" s="116"/>
      <c r="D71" s="108"/>
      <c r="F71" s="108"/>
    </row>
    <row r="72" spans="3:9" x14ac:dyDescent="0.2">
      <c r="C72" s="116"/>
      <c r="D72" s="108"/>
      <c r="F72" s="108"/>
    </row>
    <row r="73" spans="3:9" x14ac:dyDescent="0.2">
      <c r="C73" s="116"/>
      <c r="D73" s="108"/>
      <c r="E73" s="108"/>
      <c r="F73" s="108"/>
    </row>
    <row r="74" spans="3:9" x14ac:dyDescent="0.2">
      <c r="C74" s="116"/>
      <c r="D74" s="108"/>
      <c r="F74" s="108"/>
    </row>
    <row r="75" spans="3:9" x14ac:dyDescent="0.2">
      <c r="C75" s="116"/>
      <c r="D75" s="108"/>
      <c r="F75" s="108"/>
    </row>
    <row r="76" spans="3:9" x14ac:dyDescent="0.2">
      <c r="C76" s="116"/>
      <c r="D76" s="108"/>
      <c r="F76" s="108"/>
    </row>
    <row r="77" spans="3:9" x14ac:dyDescent="0.2">
      <c r="C77" s="116"/>
      <c r="D77" s="108"/>
      <c r="E77" s="108"/>
      <c r="F77" s="108"/>
    </row>
    <row r="78" spans="3:9" x14ac:dyDescent="0.2">
      <c r="C78" s="116"/>
      <c r="D78" s="108"/>
      <c r="F78" s="108"/>
    </row>
    <row r="79" spans="3:9" x14ac:dyDescent="0.2">
      <c r="D79" s="108"/>
      <c r="F79" s="108"/>
    </row>
    <row r="80" spans="3:9" x14ac:dyDescent="0.2">
      <c r="F80" s="108"/>
    </row>
    <row r="82" spans="1:4" x14ac:dyDescent="0.2">
      <c r="A82" s="109"/>
      <c r="B82" s="111"/>
      <c r="C82" s="111"/>
      <c r="D82" s="111"/>
    </row>
    <row r="83" spans="1:4" x14ac:dyDescent="0.2">
      <c r="A83" s="109"/>
      <c r="B83" s="111"/>
      <c r="C83" s="111"/>
      <c r="D83" s="111"/>
    </row>
    <row r="84" spans="1:4" x14ac:dyDescent="0.2">
      <c r="A84" s="109"/>
      <c r="B84" s="111"/>
      <c r="C84" s="111"/>
      <c r="D84" s="111"/>
    </row>
    <row r="85" spans="1:4" x14ac:dyDescent="0.2">
      <c r="A85" s="110"/>
      <c r="B85" s="111"/>
    </row>
    <row r="86" spans="1:4" x14ac:dyDescent="0.2">
      <c r="A86" s="109"/>
      <c r="B86" s="111"/>
      <c r="C86" s="111"/>
      <c r="D86" s="111"/>
    </row>
    <row r="87" spans="1:4" x14ac:dyDescent="0.2">
      <c r="A87" s="109"/>
      <c r="B87" s="111"/>
      <c r="C87" s="111"/>
      <c r="D87" s="111"/>
    </row>
    <row r="88" spans="1:4" x14ac:dyDescent="0.2">
      <c r="A88" s="109"/>
      <c r="B88" s="111"/>
      <c r="C88" s="111"/>
      <c r="D88" s="111"/>
    </row>
    <row r="89" spans="1:4" x14ac:dyDescent="0.2">
      <c r="A89" s="109"/>
      <c r="B89" s="111"/>
      <c r="C89" s="111"/>
      <c r="D89" s="111"/>
    </row>
    <row r="90" spans="1:4" x14ac:dyDescent="0.2">
      <c r="A90" s="109"/>
      <c r="B90" s="111"/>
      <c r="C90" s="111"/>
      <c r="D90" s="120"/>
    </row>
    <row r="91" spans="1:4" x14ac:dyDescent="0.2">
      <c r="A91" s="109"/>
      <c r="B91" s="111"/>
      <c r="C91" s="111"/>
      <c r="D91" s="111"/>
    </row>
    <row r="92" spans="1:4" x14ac:dyDescent="0.2">
      <c r="A92" s="109"/>
      <c r="B92" s="111"/>
      <c r="C92" s="111"/>
      <c r="D92" s="111"/>
    </row>
    <row r="93" spans="1:4" x14ac:dyDescent="0.2">
      <c r="B93" s="111"/>
    </row>
    <row r="94" spans="1:4" x14ac:dyDescent="0.2">
      <c r="A94" s="110"/>
      <c r="B94" s="111"/>
    </row>
  </sheetData>
  <mergeCells count="8">
    <mergeCell ref="A3:D3"/>
    <mergeCell ref="F3:H3"/>
    <mergeCell ref="F26:H26"/>
    <mergeCell ref="F5:H5"/>
    <mergeCell ref="F9:H9"/>
    <mergeCell ref="F19:H19"/>
    <mergeCell ref="F15:H15"/>
    <mergeCell ref="F21:H2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991ABBFFA054EA465E12AB89C9489" ma:contentTypeVersion="1" ma:contentTypeDescription="Create a new document." ma:contentTypeScope="" ma:versionID="31ac70ac7cb26c90cff3e52f8ea35bff">
  <xsd:schema xmlns:xsd="http://www.w3.org/2001/XMLSchema" xmlns:xs="http://www.w3.org/2001/XMLSchema" xmlns:p="http://schemas.microsoft.com/office/2006/metadata/properties" xmlns:ns2="58ce1c85-a318-42ec-bc41-99a813f997e9" targetNamespace="http://schemas.microsoft.com/office/2006/metadata/properties" ma:root="true" ma:fieldsID="4924125cd13ab3fb6c1c8c49c8392f63" ns2:_="">
    <xsd:import namespace="58ce1c85-a318-42ec-bc41-99a813f997e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e1c85-a318-42ec-bc41-99a813f997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defaultValue">
  <element uid="33ed6465-8d2f-4fab-bbbc-787e2c148707" value=""/>
</sisl>
</file>

<file path=customXml/itemProps1.xml><?xml version="1.0" encoding="utf-8"?>
<ds:datastoreItem xmlns:ds="http://schemas.openxmlformats.org/officeDocument/2006/customXml" ds:itemID="{F3631049-9A3E-44EA-92C6-FA577AD2587E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58ce1c85-a318-42ec-bc41-99a813f997e9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E196C66-8D36-4A8E-AB9D-3CF8F4952E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CEF5CB-32CA-4869-A9D8-B3F27A37AB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ce1c85-a318-42ec-bc41-99a813f99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64B0FD4-22B4-4316-BAB0-39E4A76858F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Prem_Figure_1_4_Table_1_2</vt:lpstr>
      <vt:lpstr>Prem_Table_3</vt:lpstr>
      <vt:lpstr>Prem_Table_4</vt:lpstr>
      <vt:lpstr>Prem_Table_5</vt:lpstr>
      <vt:lpstr>Prem_Table_40</vt:lpstr>
      <vt:lpstr>Claims_Table_6_7_8_Figure_5_6</vt:lpstr>
      <vt:lpstr>Claims_Figure_7</vt:lpstr>
      <vt:lpstr>Inc_Figure_8_Table_10_11</vt:lpstr>
      <vt:lpstr>Inc_Figure_9</vt:lpstr>
      <vt:lpstr>Inc_Figure_11</vt:lpstr>
      <vt:lpstr>Inc_Figure_12</vt:lpstr>
      <vt:lpstr>Inc_Figure_17</vt:lpstr>
      <vt:lpstr>Inc_Figure_18</vt:lpstr>
      <vt:lpstr>Inc_Figure_19</vt:lpstr>
      <vt:lpstr>Sett_Table_19</vt:lpstr>
      <vt:lpstr>Sett_Table_20</vt:lpstr>
      <vt:lpstr>Sett_Table_21</vt:lpstr>
      <vt:lpstr>Misc_1</vt:lpstr>
      <vt:lpstr>Sett_Table_22</vt:lpstr>
      <vt:lpstr>Sett_Figure_20</vt:lpstr>
      <vt:lpstr>Misc_2</vt:lpstr>
      <vt:lpstr>Sett_Figure_21</vt:lpstr>
      <vt:lpstr>Sett_Figure_22</vt:lpstr>
      <vt:lpstr>Misc_3</vt:lpstr>
      <vt:lpstr>Sett_Table_23</vt:lpstr>
      <vt:lpstr>Sett_Table_24</vt:lpstr>
      <vt:lpstr>Sett_Table_25</vt:lpstr>
      <vt:lpstr>Guidelines_Figure_24</vt:lpstr>
      <vt:lpstr>Guidelines_Table_29</vt:lpstr>
      <vt:lpstr>Claim_Dev_Figure_25_26_27</vt:lpstr>
      <vt:lpstr>Claim_Dev_Table_31_36</vt:lpstr>
    </vt:vector>
  </TitlesOfParts>
  <Manager/>
  <Company>Central Bank of Ireland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Steel, Allan</dc:creator>
  <cp:keywords>Public</cp:keywords>
  <dc:description/>
  <cp:lastModifiedBy>Steel, Allan</cp:lastModifiedBy>
  <cp:revision/>
  <dcterms:created xsi:type="dcterms:W3CDTF">2021-06-29T12:46:28Z</dcterms:created>
  <dcterms:modified xsi:type="dcterms:W3CDTF">2025-12-12T11:20:24Z</dcterms:modified>
  <cp:category>Public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a87f46b1-3420-4e1d-9733-7a8a82e11a41</vt:lpwstr>
  </property>
  <property fmtid="{D5CDD505-2E9C-101B-9397-08002B2CF9AE}" pid="3" name="bjSaver">
    <vt:lpwstr>Lf3nRhR8rpU3DYe9p1UvkLcJ/bXBPqjG</vt:lpwstr>
  </property>
  <property fmtid="{D5CDD505-2E9C-101B-9397-08002B2CF9AE}" pid="4" name="ContentTypeId">
    <vt:lpwstr>0x01010024F991ABBFFA054EA465E12AB89C9489</vt:lpwstr>
  </property>
  <property fmtid="{D5CDD505-2E9C-101B-9397-08002B2CF9AE}" pid="5" name="_AdHocReviewCycleID">
    <vt:i4>1003124311</vt:i4>
  </property>
  <property fmtid="{D5CDD505-2E9C-101B-9397-08002B2CF9AE}" pid="6" name="_NewReviewCycle">
    <vt:lpwstr/>
  </property>
  <property fmtid="{D5CDD505-2E9C-101B-9397-08002B2CF9AE}" pid="7" name="_EmailSubject">
    <vt:lpwstr>Web update - 2025 annual liability report and data annex</vt:lpwstr>
  </property>
  <property fmtid="{D5CDD505-2E9C-101B-9397-08002B2CF9AE}" pid="8" name="_AuthorEmail">
    <vt:lpwstr>NCID@centralbank.ie</vt:lpwstr>
  </property>
  <property fmtid="{D5CDD505-2E9C-101B-9397-08002B2CF9AE}" pid="9" name="_AuthorEmailDisplayName">
    <vt:lpwstr>NCID</vt:lpwstr>
  </property>
  <property fmtid="{D5CDD505-2E9C-101B-9397-08002B2CF9AE}" pid="11" name="bjDocumentLabelXML">
    <vt:lpwstr>&lt;?xml version="1.0" encoding="us-ascii"?&gt;&lt;sisl xmlns:xsi="http://www.w3.org/2001/XMLSchema-instance" xmlns:xsd="http://www.w3.org/2001/XMLSchema" sislVersion="0" policy="a586b747-2a7c-4f57-bcd1-e81df5c8c005" origin="defaultValue" xmlns="http://www.boldonj</vt:lpwstr>
  </property>
  <property fmtid="{D5CDD505-2E9C-101B-9397-08002B2CF9AE}" pid="12" name="bjDocumentLabelXML-0">
    <vt:lpwstr>ames.com/2008/01/sie/internal/label"&gt;&lt;element uid="33ed6465-8d2f-4fab-bbbc-787e2c148707" value="" /&gt;&lt;/sisl&gt;</vt:lpwstr>
  </property>
  <property fmtid="{D5CDD505-2E9C-101B-9397-08002B2CF9AE}" pid="13" name="bjDocumentSecurityLabel">
    <vt:lpwstr>Public</vt:lpwstr>
  </property>
  <property fmtid="{D5CDD505-2E9C-101B-9397-08002B2CF9AE}" pid="14" name="bjLeftHeaderLabel-first">
    <vt:lpwstr>&amp;"Times New Roman,Regular"&amp;12&amp;K000000Central Bank of Ireland - PUBLIC</vt:lpwstr>
  </property>
  <property fmtid="{D5CDD505-2E9C-101B-9397-08002B2CF9AE}" pid="15" name="bjLeftHeaderLabel-even">
    <vt:lpwstr>&amp;"Times New Roman,Regular"&amp;12&amp;K000000Central Bank of Ireland - PUBLIC</vt:lpwstr>
  </property>
  <property fmtid="{D5CDD505-2E9C-101B-9397-08002B2CF9AE}" pid="16" name="bjLeftHeaderLabel">
    <vt:lpwstr>&amp;"Times New Roman,Regular"&amp;12&amp;K000000Central Bank of Ireland - PUBLIC</vt:lpwstr>
  </property>
  <property fmtid="{D5CDD505-2E9C-101B-9397-08002B2CF9AE}" pid="17" name="bjClsUserRVM">
    <vt:lpwstr>[]</vt:lpwstr>
  </property>
  <property fmtid="{D5CDD505-2E9C-101B-9397-08002B2CF9AE}" pid="18" name="bjpmDocIH">
    <vt:lpwstr>82JMvPUJog/v+lXOmW4rSy7vjcMEtevk</vt:lpwstr>
  </property>
  <property fmtid="{D5CDD505-2E9C-101B-9397-08002B2CF9AE}" pid="19" name="_PreviousAdHocReviewCycleID">
    <vt:i4>1533439605</vt:i4>
  </property>
</Properties>
</file>