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7050" tabRatio="746"/>
  </bookViews>
  <sheets>
    <sheet name="Cover" sheetId="7" r:id="rId1"/>
    <sheet name="Directions" sheetId="8" r:id="rId2"/>
    <sheet name="Validations" sheetId="9" r:id="rId3"/>
    <sheet name="Settled Claims" sheetId="4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en_acc_qtr_data">#REF!:INDEX(#REF!, SUMPRODUCT(--(#REF!&lt;&gt; "")) )</definedName>
    <definedName name="open_acc_qtr_lu">#REF!:INDEX(#REF!, SUMPRODUCT(--(#REF!&lt;&gt; "")) )</definedName>
    <definedName name="open_measure_data">#REF!:INDEX(#REF!, SUMPRODUCT(--(#REF!&lt;&gt; "")) )</definedName>
    <definedName name="open_measure_lu">#REF!:INDEX(#REF!, SUMPRODUCT(--(#REF!&lt;&gt; "")) )</definedName>
    <definedName name="open_policytype_data">#REF!:INDEX(#REF!, SUMPRODUCT(--(#REF!&lt;&gt; "")) )</definedName>
    <definedName name="open_policytype_lu">#REF!:INDEX(#REF!, SUMPRODUCT(--(#REF!&lt;&gt; "")) )</definedName>
    <definedName name="open_value_data">#REF!:INDEX(#REF!, SUMPRODUCT(--(#REF!&lt;&gt; "")) )</definedName>
    <definedName name="set_acc_qtr_data" xml:space="preserve"> 'Settled Claims'!$B$2:INDEX( 'Settled Claims'!$B$2:$B$1048576, SUMPRODUCT(--( 'Settled Claims'!$B$2:$B$1048576&lt;&gt;"")) )</definedName>
    <definedName name="set_measure_data" xml:space="preserve"> 'Settled Claims'!$C$2:INDEX( 'Settled Claims'!$C$2:$C$1048576, SUMPRODUCT(--( 'Settled Claims'!$C$2:$C$1048576&lt;&gt;"")) )</definedName>
    <definedName name="set_measure_lu" xml:space="preserve"> 'Settled Claims'!$K$2:INDEX( 'Settled Claims'!$K$2:$K$1048576, SUMPRODUCT(--( 'Settled Claims'!$K$2:$K$1048576&lt;&gt;"")) )</definedName>
    <definedName name="set_policytype_data" xml:space="preserve"> 'Settled Claims'!$D$2:INDEX( 'Settled Claims'!$D$2:$D$1048576, SUMPRODUCT(--( 'Settled Claims'!$D$2:$D$1048576&lt;&gt;"")) )</definedName>
    <definedName name="set_policytype_lu" xml:space="preserve"> 'Settled Claims'!$N$2:INDEX( 'Settled Claims'!$N$2:$N$1048576, SUMPRODUCT(--( 'Settled Claims'!$N$2:$N$1048576&lt;&gt;"")) )</definedName>
    <definedName name="set_support_type_data" xml:space="preserve"> 'Settled Claims'!$E$2:INDEX( 'Settled Claims'!$E$2:$E$1048576, SUMPRODUCT(--( 'Settled Claims'!$E$2:$E$1048576&lt;&gt;"")) )</definedName>
    <definedName name="set_support_type_lu" xml:space="preserve"> 'Settled Claims'!$Q$2:INDEX( 'Settled Claims'!$Q$2:$Q$1048576, SUMPRODUCT(--( 'Settled Claims'!$Q$2:$Q$1048576&lt;&gt;"")) )</definedName>
    <definedName name="set_value_data" xml:space="preserve"> 'Settled Claims'!$F$2:INDEX( 'Settled Claims'!$F$2:$F$1048576, SUMPRODUCT(--( 'Settled Claims'!$F$2:$F$1048576&lt;&gt;"")) )</definedName>
    <definedName name="set_yr_data" xml:space="preserve"> 'Settled Claims'!$A$2:INDEX( 'Settled Claims'!$A$2:$A$1048576, SUMPRODUCT(--( 'Settled Claims'!$A$2:$A$1048576&lt;&gt;"")) )</definedName>
    <definedName name="set_yr_lu" xml:space="preserve"> 'Settled Claims'!$I$2:INDEX( 'Settled Claims'!$I$2:$I$1048576, SUMPRODUCT(--( 'Settled Claims'!$I$2:$I$1048576&lt;&gt;"")) 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E11" i="9" l="1" a="1"/>
  <c r="E11" i="9" s="1"/>
  <c r="E10" i="9"/>
  <c r="D10" i="9"/>
  <c r="E14" i="9" l="1"/>
  <c r="D14" i="9"/>
  <c r="E15" i="9" l="1"/>
  <c r="E5" i="9" l="1"/>
  <c r="E3" i="9"/>
  <c r="D15" i="9"/>
  <c r="D12" i="9"/>
  <c r="D9" i="9"/>
  <c r="E6" i="9"/>
  <c r="E4" i="9" l="1"/>
  <c r="E7" i="9" s="1"/>
  <c r="E9" i="9" l="1"/>
  <c r="E16" i="9" l="1"/>
  <c r="D10" i="7" l="1"/>
  <c r="E10" i="7" l="1"/>
  <c r="E12" i="9"/>
  <c r="E17" i="9" s="1"/>
  <c r="D11" i="7" s="1"/>
  <c r="E11" i="7" l="1"/>
  <c r="E7" i="7"/>
  <c r="I4" i="7" s="1"/>
</calcChain>
</file>

<file path=xl/sharedStrings.xml><?xml version="1.0" encoding="utf-8"?>
<sst xmlns="http://schemas.openxmlformats.org/spreadsheetml/2006/main" count="109" uniqueCount="67">
  <si>
    <t>Value</t>
  </si>
  <si>
    <t>A</t>
  </si>
  <si>
    <t>B</t>
  </si>
  <si>
    <t>C</t>
  </si>
  <si>
    <t>National Claims Information Database</t>
  </si>
  <si>
    <t>Institution Number</t>
  </si>
  <si>
    <t>Return Basis</t>
  </si>
  <si>
    <t>Return Basis Name</t>
  </si>
  <si>
    <t>Reference Date</t>
  </si>
  <si>
    <t>Return Status</t>
  </si>
  <si>
    <t>Worksheet</t>
  </si>
  <si>
    <t>Error Count</t>
  </si>
  <si>
    <t>Status</t>
  </si>
  <si>
    <t>Column</t>
  </si>
  <si>
    <t>Validation Desc</t>
  </si>
  <si>
    <t>Validation 1</t>
  </si>
  <si>
    <t>Column Name</t>
  </si>
  <si>
    <t>HsMeasureID</t>
  </si>
  <si>
    <t>HsMeasure</t>
  </si>
  <si>
    <t>Numeric value</t>
  </si>
  <si>
    <t>Coversheet</t>
  </si>
  <si>
    <t>SettledQuarter</t>
  </si>
  <si>
    <t>Cover</t>
  </si>
  <si>
    <t>Numeric value, without the leading letter C - for example "77777" NOT "C77777".</t>
  </si>
  <si>
    <t>Select Core unless reporting data for a non-core entity such as MGA's data.</t>
  </si>
  <si>
    <t>Fixed non-editable value. Value MUST be "Valid" to be accepted on ONR.</t>
  </si>
  <si>
    <t>E4</t>
  </si>
  <si>
    <t>Return Basis cell must have a value selected from drop down</t>
  </si>
  <si>
    <t>E5</t>
  </si>
  <si>
    <t>If Return Basis (E4) is Broker then a value is needed in cell E5, Return Basis Name</t>
  </si>
  <si>
    <t>Other</t>
  </si>
  <si>
    <t>Support Type</t>
  </si>
  <si>
    <t>SupportTypeID</t>
  </si>
  <si>
    <t>Temporary Covid Wage Subsidy Scheme (TWSS)</t>
  </si>
  <si>
    <t>Employment Wage Subsidy Scheme (EWSS)</t>
  </si>
  <si>
    <t>Commercial Rates Waiver</t>
  </si>
  <si>
    <t>Covid restrictions support scheme (CRSS)</t>
  </si>
  <si>
    <t>D</t>
  </si>
  <si>
    <t>E3</t>
  </si>
  <si>
    <t>Institution number</t>
  </si>
  <si>
    <t>E6</t>
  </si>
  <si>
    <t>Value must be numeric</t>
  </si>
  <si>
    <t>Date must be populated e.g. 30/06/2022</t>
  </si>
  <si>
    <t>Value must be numeric.</t>
  </si>
  <si>
    <t>Leave blank unless reporting data for a non-core entity such as a MGA, in which case add MGA's name.</t>
  </si>
  <si>
    <t>Employer COVID-19 Refund Scheme</t>
  </si>
  <si>
    <t>Settled Claim Numbers - with State Support Deductions</t>
  </si>
  <si>
    <t>Settled Claim Numbers - Total</t>
  </si>
  <si>
    <t>Settled Claim Cost - Total (€s)</t>
  </si>
  <si>
    <t>Settled Claim Costs - with State Support Deductions (€s)</t>
  </si>
  <si>
    <t>Total State Support deducted from Claim Cost (€s)</t>
  </si>
  <si>
    <t>AccidentQuarter</t>
  </si>
  <si>
    <t>Business Interruption</t>
  </si>
  <si>
    <t>Settled Claims</t>
  </si>
  <si>
    <t>E</t>
  </si>
  <si>
    <t>n/a</t>
  </si>
  <si>
    <t>F</t>
  </si>
  <si>
    <t>Quarter</t>
  </si>
  <si>
    <t>Value taken from column I - Quarter</t>
  </si>
  <si>
    <t>Value taken from column Q -SupportTypeID</t>
  </si>
  <si>
    <t>Populate with return date e.g. 31/12/2024.</t>
  </si>
  <si>
    <t>AccidentQuarter is later than the SettledQuarter</t>
  </si>
  <si>
    <t>PolicyClaimTypeID</t>
  </si>
  <si>
    <t>PolicyClaimType</t>
  </si>
  <si>
    <t>Value taken from column N - PolicyClaimTypeID</t>
  </si>
  <si>
    <t xml:space="preserve">Value taken from column K - HsMeasureID. 
For HsMeasureID 1,2,10,11 SupportTypeID 7 (n/a) should be used. 
For HsMeasureID 12 SupportTypeID 1 to 6 (not 7) should be used. </t>
  </si>
  <si>
    <t>HsMeasureID / SupportTypeID inconsistency. 
For HsMeasureID 1,2,10,11 SupportTypeID 7 (n/a) should be used. 
For HsMeasureID 12 SupportTypeID 1 to 6 (not 7) should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</si>
</sst>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3" borderId="0" xfId="0" applyFill="1"/>
    <xf numFmtId="49" fontId="1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8" borderId="0" xfId="0" applyFill="1"/>
    <xf numFmtId="14" fontId="0" fillId="0" borderId="0" xfId="0" applyNumberFormat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Fill="1"/>
    <xf numFmtId="0" fontId="2" fillId="4" borderId="8" xfId="0" applyFont="1" applyFill="1" applyBorder="1" applyProtection="1"/>
    <xf numFmtId="0" fontId="0" fillId="4" borderId="0" xfId="0" applyFill="1" applyBorder="1" applyProtection="1"/>
    <xf numFmtId="0" fontId="0" fillId="4" borderId="9" xfId="0" applyFill="1" applyBorder="1" applyAlignment="1" applyProtection="1">
      <alignment horizontal="center"/>
    </xf>
    <xf numFmtId="0" fontId="2" fillId="4" borderId="10" xfId="0" applyFont="1" applyFill="1" applyBorder="1" applyProtection="1"/>
    <xf numFmtId="0" fontId="0" fillId="4" borderId="11" xfId="0" applyFill="1" applyBorder="1" applyProtection="1"/>
    <xf numFmtId="0" fontId="0" fillId="4" borderId="12" xfId="0" applyFill="1" applyBorder="1" applyAlignment="1" applyProtection="1">
      <alignment horizontal="center"/>
    </xf>
    <xf numFmtId="0" fontId="0" fillId="3" borderId="0" xfId="0" applyFill="1" applyProtection="1"/>
    <xf numFmtId="0" fontId="2" fillId="4" borderId="5" xfId="0" applyFont="1" applyFill="1" applyBorder="1" applyProtection="1"/>
    <xf numFmtId="0" fontId="0" fillId="4" borderId="6" xfId="0" applyFill="1" applyBorder="1" applyProtection="1"/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0" fillId="4" borderId="8" xfId="0" applyFill="1" applyBorder="1" applyProtection="1"/>
    <xf numFmtId="164" fontId="0" fillId="0" borderId="0" xfId="0" applyNumberFormat="1" applyProtection="1">
      <protection hidden="1"/>
    </xf>
    <xf numFmtId="0" fontId="0" fillId="0" borderId="0" xfId="0" applyBorder="1" applyProtection="1"/>
    <xf numFmtId="0" fontId="2" fillId="5" borderId="9" xfId="0" applyFon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0" fillId="0" borderId="0" xfId="1" applyFont="1" applyProtection="1"/>
    <xf numFmtId="0" fontId="0" fillId="6" borderId="1" xfId="0" applyFill="1" applyBorder="1" applyAlignment="1">
      <alignment horizontal="left" vertical="center"/>
    </xf>
    <xf numFmtId="14" fontId="0" fillId="5" borderId="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left" wrapText="1"/>
    </xf>
    <xf numFmtId="0" fontId="3" fillId="7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0" fillId="8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17"/>
  <sheetViews>
    <sheetView showGridLines="0" tabSelected="1" workbookViewId="0"/>
  </sheetViews>
  <sheetFormatPr defaultRowHeight="14.5" x14ac:dyDescent="0.35"/>
  <cols>
    <col min="2" max="2" width="22.1796875" customWidth="1"/>
    <col min="3" max="4" width="13.7265625" customWidth="1"/>
    <col min="5" max="5" width="21.453125" customWidth="1"/>
    <col min="14" max="14" width="10.7265625" bestFit="1" customWidth="1"/>
  </cols>
  <sheetData>
    <row r="1" spans="1:14" ht="15" thickBot="1" x14ac:dyDescent="0.4">
      <c r="A1" s="1"/>
      <c r="B1" s="1"/>
      <c r="C1" s="1"/>
      <c r="D1" s="1"/>
      <c r="E1" s="1"/>
      <c r="F1" s="1"/>
      <c r="N1" s="9"/>
    </row>
    <row r="2" spans="1:14" ht="19" thickBot="1" x14ac:dyDescent="0.5">
      <c r="A2" s="1"/>
      <c r="B2" s="48" t="s">
        <v>4</v>
      </c>
      <c r="C2" s="49"/>
      <c r="D2" s="49"/>
      <c r="E2" s="50"/>
      <c r="F2" s="1"/>
      <c r="N2" s="31"/>
    </row>
    <row r="3" spans="1:14" ht="18.5" x14ac:dyDescent="0.45">
      <c r="A3" s="1"/>
      <c r="B3" s="19" t="s">
        <v>5</v>
      </c>
      <c r="C3" s="20"/>
      <c r="D3" s="20"/>
      <c r="E3" s="34"/>
      <c r="F3" s="1"/>
      <c r="N3" s="31"/>
    </row>
    <row r="4" spans="1:14" ht="18.5" x14ac:dyDescent="0.45">
      <c r="A4" s="1"/>
      <c r="B4" s="19" t="s">
        <v>6</v>
      </c>
      <c r="C4" s="20"/>
      <c r="D4" s="20"/>
      <c r="E4" s="33"/>
      <c r="F4" s="1"/>
      <c r="I4" s="31" t="str">
        <f>E7</f>
        <v>Invalid</v>
      </c>
      <c r="N4" s="31"/>
    </row>
    <row r="5" spans="1:14" ht="18.5" x14ac:dyDescent="0.45">
      <c r="A5" s="1"/>
      <c r="B5" s="19" t="s">
        <v>7</v>
      </c>
      <c r="C5" s="20"/>
      <c r="D5" s="20"/>
      <c r="E5" s="34"/>
      <c r="F5" s="1"/>
      <c r="N5" s="31"/>
    </row>
    <row r="6" spans="1:14" ht="18.5" x14ac:dyDescent="0.45">
      <c r="A6" s="1"/>
      <c r="B6" s="19" t="s">
        <v>8</v>
      </c>
      <c r="C6" s="20"/>
      <c r="D6" s="20"/>
      <c r="E6" s="37"/>
      <c r="F6" s="1"/>
      <c r="N6" s="9"/>
    </row>
    <row r="7" spans="1:14" ht="19" thickBot="1" x14ac:dyDescent="0.5">
      <c r="A7" s="1"/>
      <c r="B7" s="22" t="s">
        <v>9</v>
      </c>
      <c r="C7" s="23"/>
      <c r="D7" s="23"/>
      <c r="E7" s="24" t="str">
        <f>IF(SUM(D10:D11)&gt;0,"Invalid","Valid")</f>
        <v>Invalid</v>
      </c>
      <c r="F7" s="1"/>
      <c r="N7" s="9"/>
    </row>
    <row r="8" spans="1:14" ht="15" thickBot="1" x14ac:dyDescent="0.4">
      <c r="A8" s="1"/>
      <c r="B8" s="25"/>
      <c r="C8" s="25"/>
      <c r="D8" s="25"/>
      <c r="E8" s="25"/>
      <c r="F8" s="1"/>
      <c r="N8" s="9"/>
    </row>
    <row r="9" spans="1:14" ht="18.5" x14ac:dyDescent="0.45">
      <c r="A9" s="1"/>
      <c r="B9" s="26" t="s">
        <v>10</v>
      </c>
      <c r="C9" s="27"/>
      <c r="D9" s="28" t="s">
        <v>11</v>
      </c>
      <c r="E9" s="29" t="s">
        <v>12</v>
      </c>
      <c r="F9" s="1"/>
      <c r="N9" s="9"/>
    </row>
    <row r="10" spans="1:14" x14ac:dyDescent="0.35">
      <c r="A10" s="1"/>
      <c r="B10" s="30" t="s">
        <v>20</v>
      </c>
      <c r="C10" s="32"/>
      <c r="D10" s="15">
        <f>Validations!$E$7</f>
        <v>3</v>
      </c>
      <c r="E10" s="21" t="str">
        <f>IF(D10=0,"Valid","Invalid")</f>
        <v>Invalid</v>
      </c>
      <c r="F10" s="1"/>
      <c r="N10" s="9"/>
    </row>
    <row r="11" spans="1:14" x14ac:dyDescent="0.35">
      <c r="A11" s="1"/>
      <c r="B11" s="30" t="s">
        <v>53</v>
      </c>
      <c r="C11" s="32"/>
      <c r="D11" s="15">
        <f>Validations!E17</f>
        <v>6291450</v>
      </c>
      <c r="E11" s="21" t="str">
        <f t="shared" ref="E11" si="0">IF(D11=0,"Valid","Invalid")</f>
        <v>Invalid</v>
      </c>
      <c r="F11" s="1"/>
      <c r="N11" s="9"/>
    </row>
    <row r="12" spans="1:14" x14ac:dyDescent="0.35">
      <c r="A12" s="1"/>
      <c r="B12" s="1"/>
      <c r="C12" s="1"/>
      <c r="D12" s="1"/>
      <c r="E12" s="1"/>
      <c r="F12" s="1"/>
      <c r="N12" s="9"/>
    </row>
    <row r="13" spans="1:14" x14ac:dyDescent="0.35">
      <c r="N13" s="9"/>
    </row>
    <row r="14" spans="1:14" x14ac:dyDescent="0.35">
      <c r="N14" s="9"/>
    </row>
    <row r="15" spans="1:14" x14ac:dyDescent="0.35">
      <c r="N15" s="9"/>
    </row>
    <row r="16" spans="1:14" x14ac:dyDescent="0.35">
      <c r="N16" s="9"/>
    </row>
    <row r="17" spans="14:14" x14ac:dyDescent="0.35">
      <c r="N17" s="9"/>
    </row>
  </sheetData>
  <sheetProtection algorithmName="SHA-512" hashValue="7+yggyrks/l4ZrFiIbivVSYZvQyp52AIbJyJRyUxX+14eOeTLGcWQM+cRqSd0aS/JCzaeZQnENYvQbmJml7BYQ==" saltValue="Q5+N66/9r6kHuDOg77fTsg==" spinCount="100000" sheet="1" objects="1" scenarios="1"/>
  <mergeCells count="1">
    <mergeCell ref="B2:E2"/>
  </mergeCells>
  <dataValidations count="1">
    <dataValidation type="list" allowBlank="1" showInputMessage="1" showErrorMessage="1" sqref="E4">
      <formula1>"Core,Broker"</formula1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B15"/>
  <sheetViews>
    <sheetView workbookViewId="0">
      <selection activeCell="B12" sqref="B12"/>
    </sheetView>
  </sheetViews>
  <sheetFormatPr defaultRowHeight="14.5" x14ac:dyDescent="0.35"/>
  <cols>
    <col min="1" max="1" width="23.1796875" customWidth="1"/>
    <col min="2" max="2" width="128.1796875" customWidth="1"/>
    <col min="5" max="5" width="20.54296875" customWidth="1"/>
    <col min="8" max="8" width="9.1796875" customWidth="1"/>
  </cols>
  <sheetData>
    <row r="2" spans="1:2" x14ac:dyDescent="0.35">
      <c r="A2" s="51" t="s">
        <v>22</v>
      </c>
      <c r="B2" s="51"/>
    </row>
    <row r="3" spans="1:2" x14ac:dyDescent="0.35">
      <c r="A3" s="41" t="s">
        <v>5</v>
      </c>
      <c r="B3" s="6" t="s">
        <v>23</v>
      </c>
    </row>
    <row r="4" spans="1:2" x14ac:dyDescent="0.35">
      <c r="A4" s="41" t="s">
        <v>6</v>
      </c>
      <c r="B4" s="6" t="s">
        <v>24</v>
      </c>
    </row>
    <row r="5" spans="1:2" x14ac:dyDescent="0.35">
      <c r="A5" s="41" t="s">
        <v>7</v>
      </c>
      <c r="B5" s="6" t="s">
        <v>44</v>
      </c>
    </row>
    <row r="6" spans="1:2" x14ac:dyDescent="0.35">
      <c r="A6" s="41" t="s">
        <v>8</v>
      </c>
      <c r="B6" s="36" t="s">
        <v>60</v>
      </c>
    </row>
    <row r="7" spans="1:2" x14ac:dyDescent="0.35">
      <c r="A7" s="41" t="s">
        <v>9</v>
      </c>
      <c r="B7" s="6" t="s">
        <v>25</v>
      </c>
    </row>
    <row r="9" spans="1:2" x14ac:dyDescent="0.35">
      <c r="A9" s="52" t="s">
        <v>53</v>
      </c>
      <c r="B9" s="52"/>
    </row>
    <row r="10" spans="1:2" x14ac:dyDescent="0.35">
      <c r="A10" s="40" t="s">
        <v>21</v>
      </c>
      <c r="B10" s="7" t="s">
        <v>58</v>
      </c>
    </row>
    <row r="11" spans="1:2" x14ac:dyDescent="0.35">
      <c r="A11" s="40" t="s">
        <v>51</v>
      </c>
      <c r="B11" s="7" t="s">
        <v>58</v>
      </c>
    </row>
    <row r="12" spans="1:2" ht="43.5" x14ac:dyDescent="0.35">
      <c r="A12" s="40" t="s">
        <v>17</v>
      </c>
      <c r="B12" s="39" t="s">
        <v>65</v>
      </c>
    </row>
    <row r="13" spans="1:2" x14ac:dyDescent="0.35">
      <c r="A13" s="40" t="s">
        <v>62</v>
      </c>
      <c r="B13" s="7" t="s">
        <v>64</v>
      </c>
    </row>
    <row r="14" spans="1:2" x14ac:dyDescent="0.35">
      <c r="A14" s="40" t="s">
        <v>32</v>
      </c>
      <c r="B14" s="7" t="s">
        <v>59</v>
      </c>
    </row>
    <row r="15" spans="1:2" x14ac:dyDescent="0.35">
      <c r="A15" s="40" t="s">
        <v>0</v>
      </c>
      <c r="B15" s="7" t="s">
        <v>19</v>
      </c>
    </row>
  </sheetData>
  <sheetProtection algorithmName="SHA-512" hashValue="yCj4QuVeBokWCj/DugYeS2rcQkxzDS+q/k9JjwMq3sUcTpi/VNK2RP5MnUn5ChlfysJ6cwFH3cH/w5bbvZqhCQ==" saltValue="gm0msJAu4OojL5eOyOGWKw==" spinCount="100000" sheet="1" objects="1" scenarios="1"/>
  <mergeCells count="2">
    <mergeCell ref="A2:B2"/>
    <mergeCell ref="A9:B9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9"/>
  <sheetViews>
    <sheetView workbookViewId="0">
      <selection activeCell="D22" sqref="D22"/>
    </sheetView>
  </sheetViews>
  <sheetFormatPr defaultRowHeight="14.5" x14ac:dyDescent="0.35"/>
  <cols>
    <col min="1" max="1" width="29" customWidth="1"/>
    <col min="2" max="2" width="12.453125" customWidth="1"/>
    <col min="3" max="3" width="38.81640625" customWidth="1"/>
    <col min="4" max="4" width="92.1796875" customWidth="1"/>
    <col min="5" max="5" width="27.453125" customWidth="1"/>
    <col min="9" max="9" width="10.7265625" bestFit="1" customWidth="1"/>
    <col min="12" max="12" width="12.26953125" customWidth="1"/>
  </cols>
  <sheetData>
    <row r="1" spans="1:12" x14ac:dyDescent="0.35">
      <c r="I1" s="9"/>
      <c r="L1" s="9"/>
    </row>
    <row r="2" spans="1:12" ht="15.5" x14ac:dyDescent="0.35">
      <c r="A2" s="2" t="s">
        <v>10</v>
      </c>
      <c r="B2" s="3" t="s">
        <v>13</v>
      </c>
      <c r="C2" s="3" t="s">
        <v>16</v>
      </c>
      <c r="D2" s="3" t="s">
        <v>14</v>
      </c>
      <c r="E2" s="3" t="s">
        <v>15</v>
      </c>
    </row>
    <row r="3" spans="1:12" x14ac:dyDescent="0.35">
      <c r="A3" s="46" t="s">
        <v>22</v>
      </c>
      <c r="B3" s="46" t="s">
        <v>38</v>
      </c>
      <c r="C3" s="46" t="s">
        <v>39</v>
      </c>
      <c r="D3" s="47" t="s">
        <v>41</v>
      </c>
      <c r="E3" s="43">
        <f>IF(ISNUMBER(Cover!E3),0,1)</f>
        <v>1</v>
      </c>
      <c r="G3" s="18"/>
      <c r="H3" s="18"/>
    </row>
    <row r="4" spans="1:12" x14ac:dyDescent="0.35">
      <c r="A4" s="46" t="s">
        <v>22</v>
      </c>
      <c r="B4" s="46" t="s">
        <v>26</v>
      </c>
      <c r="C4" s="46" t="s">
        <v>6</v>
      </c>
      <c r="D4" s="47" t="s">
        <v>27</v>
      </c>
      <c r="E4" s="44">
        <f>IF(Cover!E4="",1,0)</f>
        <v>1</v>
      </c>
      <c r="G4" s="18"/>
      <c r="H4" s="18"/>
    </row>
    <row r="5" spans="1:12" x14ac:dyDescent="0.35">
      <c r="A5" s="46" t="s">
        <v>22</v>
      </c>
      <c r="B5" s="46" t="s">
        <v>28</v>
      </c>
      <c r="C5" s="46" t="s">
        <v>7</v>
      </c>
      <c r="D5" s="47" t="s">
        <v>29</v>
      </c>
      <c r="E5" s="44">
        <f>IF(Cover!E4="Broker",IF(Cover!E5="", 1,0),0)</f>
        <v>0</v>
      </c>
      <c r="G5" s="18"/>
      <c r="H5" s="18"/>
    </row>
    <row r="6" spans="1:12" ht="15" thickBot="1" x14ac:dyDescent="0.4">
      <c r="A6" s="46" t="s">
        <v>22</v>
      </c>
      <c r="B6" s="46" t="s">
        <v>40</v>
      </c>
      <c r="C6" s="46" t="s">
        <v>8</v>
      </c>
      <c r="D6" s="47" t="s">
        <v>42</v>
      </c>
      <c r="E6" s="44">
        <f>IF(Cover!E6="",1,0)</f>
        <v>1</v>
      </c>
      <c r="G6" s="18"/>
      <c r="H6" s="18"/>
    </row>
    <row r="7" spans="1:12" ht="15" thickBot="1" x14ac:dyDescent="0.4">
      <c r="E7" s="45">
        <f>SUM(E3:E6)</f>
        <v>3</v>
      </c>
      <c r="G7" s="18"/>
      <c r="H7" s="18"/>
    </row>
    <row r="8" spans="1:12" x14ac:dyDescent="0.35">
      <c r="E8" s="17"/>
      <c r="G8" s="18"/>
      <c r="H8" s="18"/>
    </row>
    <row r="9" spans="1:12" x14ac:dyDescent="0.35">
      <c r="A9" s="46" t="s">
        <v>53</v>
      </c>
      <c r="B9" s="46" t="s">
        <v>1</v>
      </c>
      <c r="C9" s="46" t="s">
        <v>21</v>
      </c>
      <c r="D9" s="8" t="str">
        <f t="shared" ref="D9:D15" si="0">CONCATENATE("Value doesn't exist in ",A9," sheet ",C9," lookup column.")</f>
        <v>Value doesn't exist in Settled Claims sheet SettledQuarter lookup column.</v>
      </c>
      <c r="E9" s="44">
        <f>SUMPRODUCT(--(ISNA(MATCH(set_yr_data, set_yr_lu,0))))</f>
        <v>1048575</v>
      </c>
      <c r="G9" s="18"/>
      <c r="H9" s="18"/>
    </row>
    <row r="10" spans="1:12" x14ac:dyDescent="0.35">
      <c r="A10" s="46" t="s">
        <v>53</v>
      </c>
      <c r="B10" s="46" t="s">
        <v>2</v>
      </c>
      <c r="C10" s="46" t="s">
        <v>51</v>
      </c>
      <c r="D10" s="8" t="str">
        <f t="shared" si="0"/>
        <v>Value doesn't exist in Settled Claims sheet AccidentQuarter lookup column.</v>
      </c>
      <c r="E10" s="44">
        <f>SUMPRODUCT(--(ISNA(MATCH(set_acc_qtr_data, set_yr_lu,0))))</f>
        <v>1048575</v>
      </c>
      <c r="G10" s="18"/>
      <c r="H10" s="18"/>
    </row>
    <row r="11" spans="1:12" x14ac:dyDescent="0.35">
      <c r="A11" s="46" t="s">
        <v>53</v>
      </c>
      <c r="B11" s="46" t="s">
        <v>2</v>
      </c>
      <c r="C11" s="46" t="s">
        <v>51</v>
      </c>
      <c r="D11" s="8" t="s">
        <v>61</v>
      </c>
      <c r="E11" s="44">
        <f t="array" ref="E11">SUM(('Settled Claims'!B:B&gt;'Settled Claims'!A:A)*1)</f>
        <v>0</v>
      </c>
      <c r="G11" s="18"/>
      <c r="H11" s="18"/>
    </row>
    <row r="12" spans="1:12" x14ac:dyDescent="0.35">
      <c r="A12" s="46" t="s">
        <v>53</v>
      </c>
      <c r="B12" s="46" t="s">
        <v>3</v>
      </c>
      <c r="C12" s="46" t="s">
        <v>17</v>
      </c>
      <c r="D12" s="8" t="str">
        <f t="shared" si="0"/>
        <v>Value doesn't exist in Settled Claims sheet HsMeasureID lookup column.</v>
      </c>
      <c r="E12" s="44">
        <f>SUMPRODUCT(--(ISNA(MATCH(set_measure_data, set_measure_lu,0))))</f>
        <v>1048575</v>
      </c>
      <c r="G12" s="18"/>
      <c r="H12" s="18"/>
    </row>
    <row r="13" spans="1:12" ht="43.5" x14ac:dyDescent="0.35">
      <c r="A13" s="46" t="s">
        <v>53</v>
      </c>
      <c r="B13" s="46" t="s">
        <v>3</v>
      </c>
      <c r="C13" s="46" t="s">
        <v>17</v>
      </c>
      <c r="D13" s="42" t="s">
        <v>66</v>
      </c>
      <c r="E13" s="44">
        <f xml:space="preserve"> SUM(
COUNTIFS('Settled Claims'!$C:$C,1,'Settled Claims'!$E:$E,"&lt;&gt;7"),
COUNTIFS('Settled Claims'!$C:$C,2,'Settled Claims'!$E:$E,"&lt;&gt;7"),
COUNTIFS('Settled Claims'!$C:$C,10,'Settled Claims'!$E:$E,"&lt;&gt;7"),
COUNTIFS('Settled Claims'!$C:$C,11,'Settled Claims'!$E:$E,"&lt;&gt;7"),
COUNTIFS('Settled Claims'!$C:$C,12,'Settled Claims'!$E:$E,7))</f>
        <v>0</v>
      </c>
      <c r="G13" s="18"/>
      <c r="H13" s="18"/>
    </row>
    <row r="14" spans="1:12" x14ac:dyDescent="0.35">
      <c r="A14" s="46" t="s">
        <v>53</v>
      </c>
      <c r="B14" s="46" t="s">
        <v>37</v>
      </c>
      <c r="C14" s="46" t="s">
        <v>62</v>
      </c>
      <c r="D14" s="8" t="str">
        <f t="shared" si="0"/>
        <v>Value doesn't exist in Settled Claims sheet PolicyClaimTypeID lookup column.</v>
      </c>
      <c r="E14" s="44">
        <f>SUMPRODUCT(--(ISNA(MATCH(set_policytype_data, set_policytype_lu,0))))</f>
        <v>1048575</v>
      </c>
      <c r="G14" s="18"/>
      <c r="H14" s="18"/>
    </row>
    <row r="15" spans="1:12" x14ac:dyDescent="0.35">
      <c r="A15" s="46" t="s">
        <v>53</v>
      </c>
      <c r="B15" s="46" t="s">
        <v>54</v>
      </c>
      <c r="C15" s="46" t="s">
        <v>32</v>
      </c>
      <c r="D15" s="8" t="str">
        <f t="shared" si="0"/>
        <v>Value doesn't exist in Settled Claims sheet SupportTypeID lookup column.</v>
      </c>
      <c r="E15" s="44">
        <f>SUMPRODUCT(--(ISNA(MATCH(set_support_type_data, set_support_type_lu,0))))</f>
        <v>1048575</v>
      </c>
      <c r="G15" s="18"/>
      <c r="H15" s="18"/>
    </row>
    <row r="16" spans="1:12" ht="15" thickBot="1" x14ac:dyDescent="0.4">
      <c r="A16" s="46" t="s">
        <v>53</v>
      </c>
      <c r="B16" s="46" t="s">
        <v>56</v>
      </c>
      <c r="C16" s="46" t="s">
        <v>0</v>
      </c>
      <c r="D16" s="8" t="s">
        <v>43</v>
      </c>
      <c r="E16" s="44">
        <f>SUMPRODUCT( --(NOT(ISNUMBER(set_value_data))) )</f>
        <v>1048575</v>
      </c>
      <c r="G16" s="18"/>
      <c r="H16" s="18"/>
    </row>
    <row r="17" spans="5:8" ht="15" thickBot="1" x14ac:dyDescent="0.4">
      <c r="E17" s="45">
        <f>SUM(E9:E16)</f>
        <v>6291450</v>
      </c>
      <c r="G17" s="18"/>
      <c r="H17" s="18"/>
    </row>
    <row r="18" spans="5:8" x14ac:dyDescent="0.35">
      <c r="G18" s="18"/>
      <c r="H18" s="18"/>
    </row>
    <row r="19" spans="5:8" x14ac:dyDescent="0.35">
      <c r="G19" s="18"/>
      <c r="H19" s="18"/>
    </row>
  </sheetData>
  <sheetProtection algorithmName="SHA-512" hashValue="YZ13hfNDa0o3FyLQfYkFFpqsgEsf4h3rS8AHzh3iYw8hZSr6ob/F4J/0RvWDgMSZxwo7r8cPuncpNPScj62Zow==" saltValue="RQmhPQizBt5JoZg2LFNkmg==" spinCount="100000" sheet="1" objects="1" scenarios="1"/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9"/>
  <sheetViews>
    <sheetView zoomScaleNormal="100" workbookViewId="0"/>
  </sheetViews>
  <sheetFormatPr defaultColWidth="9.1796875" defaultRowHeight="14.5" x14ac:dyDescent="0.35"/>
  <cols>
    <col min="1" max="1" width="18.54296875" style="4" customWidth="1"/>
    <col min="2" max="2" width="20.54296875" style="4" customWidth="1"/>
    <col min="3" max="3" width="16.26953125" style="4" customWidth="1"/>
    <col min="4" max="4" width="20.7265625" style="4" customWidth="1"/>
    <col min="5" max="5" width="17.1796875" style="4" customWidth="1"/>
    <col min="6" max="6" width="12.54296875" style="4" customWidth="1"/>
    <col min="7" max="8" width="6.453125" style="10" customWidth="1"/>
    <col min="9" max="9" width="18" style="10" customWidth="1"/>
    <col min="10" max="10" width="6.453125" style="10" customWidth="1"/>
    <col min="11" max="11" width="19" style="10" bestFit="1" customWidth="1"/>
    <col min="12" max="12" width="54.453125" style="10" customWidth="1"/>
    <col min="13" max="13" width="6.453125" style="10" customWidth="1"/>
    <col min="14" max="14" width="19.1796875" style="10" bestFit="1" customWidth="1"/>
    <col min="15" max="15" width="21.7265625" style="10" customWidth="1"/>
    <col min="16" max="16" width="6.453125" style="10" customWidth="1"/>
    <col min="17" max="17" width="17.26953125" style="10" customWidth="1"/>
    <col min="18" max="18" width="44" style="10" bestFit="1" customWidth="1"/>
    <col min="19" max="16384" width="9.1796875" style="10"/>
  </cols>
  <sheetData>
    <row r="1" spans="1:18" ht="15.5" x14ac:dyDescent="0.35">
      <c r="A1" s="12" t="s">
        <v>21</v>
      </c>
      <c r="B1" s="12" t="s">
        <v>51</v>
      </c>
      <c r="C1" s="13" t="s">
        <v>17</v>
      </c>
      <c r="D1" s="38" t="s">
        <v>62</v>
      </c>
      <c r="E1" s="5" t="s">
        <v>32</v>
      </c>
      <c r="F1" s="13" t="s">
        <v>0</v>
      </c>
      <c r="G1" s="14"/>
      <c r="H1" s="14"/>
      <c r="I1" s="12" t="s">
        <v>57</v>
      </c>
      <c r="K1" s="5" t="s">
        <v>17</v>
      </c>
      <c r="L1" s="5" t="s">
        <v>18</v>
      </c>
      <c r="N1" s="38" t="s">
        <v>62</v>
      </c>
      <c r="O1" s="38" t="s">
        <v>63</v>
      </c>
      <c r="Q1" s="5" t="s">
        <v>32</v>
      </c>
      <c r="R1" s="5" t="s">
        <v>31</v>
      </c>
    </row>
    <row r="2" spans="1:18" x14ac:dyDescent="0.35">
      <c r="G2" s="14"/>
      <c r="H2" s="14"/>
      <c r="I2" s="16">
        <v>201803</v>
      </c>
      <c r="J2" s="14"/>
      <c r="K2" s="11">
        <v>1</v>
      </c>
      <c r="L2" s="11" t="s">
        <v>47</v>
      </c>
      <c r="M2" s="15"/>
      <c r="N2" s="11">
        <v>5</v>
      </c>
      <c r="O2" s="11" t="s">
        <v>52</v>
      </c>
      <c r="Q2" s="11">
        <v>1</v>
      </c>
      <c r="R2" s="11" t="s">
        <v>45</v>
      </c>
    </row>
    <row r="3" spans="1:18" x14ac:dyDescent="0.35">
      <c r="G3" s="14"/>
      <c r="H3" s="14"/>
      <c r="I3" s="16">
        <v>201806</v>
      </c>
      <c r="J3" s="14"/>
      <c r="K3" s="11">
        <v>2</v>
      </c>
      <c r="L3" s="11" t="s">
        <v>48</v>
      </c>
      <c r="M3" s="15"/>
      <c r="N3" s="15"/>
      <c r="O3" s="15"/>
      <c r="Q3" s="11">
        <v>2</v>
      </c>
      <c r="R3" s="11" t="s">
        <v>33</v>
      </c>
    </row>
    <row r="4" spans="1:18" x14ac:dyDescent="0.35">
      <c r="G4" s="14"/>
      <c r="H4" s="14"/>
      <c r="I4" s="16">
        <v>201809</v>
      </c>
      <c r="J4" s="14"/>
      <c r="K4" s="11">
        <v>10</v>
      </c>
      <c r="L4" s="11" t="s">
        <v>46</v>
      </c>
      <c r="M4" s="15"/>
      <c r="N4" s="15"/>
      <c r="O4" s="15"/>
      <c r="Q4" s="11">
        <v>3</v>
      </c>
      <c r="R4" s="11" t="s">
        <v>34</v>
      </c>
    </row>
    <row r="5" spans="1:18" x14ac:dyDescent="0.35">
      <c r="G5" s="14"/>
      <c r="H5" s="14"/>
      <c r="I5" s="16">
        <v>201812</v>
      </c>
      <c r="J5" s="14"/>
      <c r="K5" s="16">
        <v>11</v>
      </c>
      <c r="L5" s="11" t="s">
        <v>49</v>
      </c>
      <c r="M5" s="15"/>
      <c r="N5" s="15"/>
      <c r="O5" s="15"/>
      <c r="Q5" s="11">
        <v>4</v>
      </c>
      <c r="R5" s="11" t="s">
        <v>35</v>
      </c>
    </row>
    <row r="6" spans="1:18" x14ac:dyDescent="0.35">
      <c r="G6" s="14"/>
      <c r="H6" s="14"/>
      <c r="I6" s="16">
        <v>201903</v>
      </c>
      <c r="J6" s="14"/>
      <c r="K6" s="16">
        <v>12</v>
      </c>
      <c r="L6" s="11" t="s">
        <v>50</v>
      </c>
      <c r="Q6" s="11">
        <v>5</v>
      </c>
      <c r="R6" s="11" t="s">
        <v>36</v>
      </c>
    </row>
    <row r="7" spans="1:18" x14ac:dyDescent="0.35">
      <c r="G7" s="14"/>
      <c r="H7" s="14"/>
      <c r="I7" s="16">
        <v>201906</v>
      </c>
      <c r="J7" s="14"/>
      <c r="Q7" s="11">
        <v>6</v>
      </c>
      <c r="R7" s="11" t="s">
        <v>30</v>
      </c>
    </row>
    <row r="8" spans="1:18" x14ac:dyDescent="0.35">
      <c r="G8" s="14"/>
      <c r="H8" s="14"/>
      <c r="I8" s="16">
        <v>201909</v>
      </c>
      <c r="J8" s="14"/>
      <c r="Q8" s="11">
        <v>7</v>
      </c>
      <c r="R8" s="11" t="s">
        <v>55</v>
      </c>
    </row>
    <row r="9" spans="1:18" x14ac:dyDescent="0.35">
      <c r="G9" s="14"/>
      <c r="H9" s="14"/>
      <c r="I9" s="16">
        <v>201912</v>
      </c>
      <c r="J9" s="14"/>
    </row>
    <row r="10" spans="1:18" x14ac:dyDescent="0.35">
      <c r="G10" s="14"/>
      <c r="H10" s="14"/>
      <c r="I10" s="16">
        <v>202003</v>
      </c>
      <c r="J10" s="14"/>
    </row>
    <row r="11" spans="1:18" x14ac:dyDescent="0.35">
      <c r="G11" s="14"/>
      <c r="H11" s="14"/>
      <c r="I11" s="16">
        <v>202006</v>
      </c>
      <c r="J11" s="14"/>
    </row>
    <row r="12" spans="1:18" x14ac:dyDescent="0.35">
      <c r="G12" s="14"/>
      <c r="H12" s="14"/>
      <c r="I12" s="16">
        <v>202009</v>
      </c>
      <c r="J12" s="14"/>
    </row>
    <row r="13" spans="1:18" x14ac:dyDescent="0.35">
      <c r="G13" s="14"/>
      <c r="H13" s="14"/>
      <c r="I13" s="16">
        <v>202012</v>
      </c>
      <c r="J13" s="14"/>
    </row>
    <row r="14" spans="1:18" x14ac:dyDescent="0.35">
      <c r="G14" s="14"/>
      <c r="H14" s="14"/>
      <c r="I14" s="16">
        <v>202103</v>
      </c>
      <c r="J14" s="14"/>
      <c r="P14" s="35"/>
    </row>
    <row r="15" spans="1:18" x14ac:dyDescent="0.35">
      <c r="G15" s="14"/>
      <c r="H15" s="14"/>
      <c r="I15" s="16">
        <v>202106</v>
      </c>
      <c r="J15" s="14"/>
      <c r="P15" s="35"/>
    </row>
    <row r="16" spans="1:18" x14ac:dyDescent="0.35">
      <c r="G16" s="14"/>
      <c r="H16" s="14"/>
      <c r="I16" s="16">
        <v>202109</v>
      </c>
      <c r="J16" s="14"/>
    </row>
    <row r="17" spans="7:16" x14ac:dyDescent="0.35">
      <c r="G17" s="14"/>
      <c r="H17" s="14"/>
      <c r="I17" s="16">
        <v>202112</v>
      </c>
      <c r="J17" s="14"/>
    </row>
    <row r="18" spans="7:16" x14ac:dyDescent="0.35">
      <c r="G18" s="14"/>
      <c r="H18" s="14"/>
      <c r="I18" s="16">
        <v>202203</v>
      </c>
      <c r="J18" s="14"/>
      <c r="P18" s="35"/>
    </row>
    <row r="19" spans="7:16" x14ac:dyDescent="0.35">
      <c r="I19" s="16">
        <v>202206</v>
      </c>
      <c r="P19" s="35"/>
    </row>
    <row r="20" spans="7:16" x14ac:dyDescent="0.35">
      <c r="I20" s="16">
        <v>202209</v>
      </c>
    </row>
    <row r="21" spans="7:16" x14ac:dyDescent="0.35">
      <c r="I21" s="16">
        <v>202212</v>
      </c>
    </row>
    <row r="22" spans="7:16" x14ac:dyDescent="0.35">
      <c r="I22" s="16">
        <v>202303</v>
      </c>
    </row>
    <row r="23" spans="7:16" x14ac:dyDescent="0.35">
      <c r="I23" s="16">
        <v>202306</v>
      </c>
    </row>
    <row r="24" spans="7:16" x14ac:dyDescent="0.35">
      <c r="I24" s="16">
        <v>202309</v>
      </c>
    </row>
    <row r="25" spans="7:16" x14ac:dyDescent="0.35">
      <c r="I25" s="16">
        <v>202312</v>
      </c>
    </row>
    <row r="26" spans="7:16" x14ac:dyDescent="0.35">
      <c r="I26" s="16">
        <v>202403</v>
      </c>
    </row>
    <row r="27" spans="7:16" x14ac:dyDescent="0.35">
      <c r="I27" s="16">
        <v>202406</v>
      </c>
    </row>
    <row r="28" spans="7:16" x14ac:dyDescent="0.35">
      <c r="I28" s="16">
        <v>202409</v>
      </c>
    </row>
    <row r="29" spans="7:16" x14ac:dyDescent="0.35">
      <c r="I29" s="16">
        <v>202412</v>
      </c>
    </row>
  </sheetData>
  <sheetProtection algorithmName="SHA-512" hashValue="2wO7X7jXpNe8x0PNofN3xx5poK+eoN4CuY3umSwuRa0kywXfhHFdfgA1F+XpN0WFk8jRmYRciVysfbAqXSw3RQ==" saltValue="ZBpXkMndvrxA7H4e0fmWKw==" spinCount="100000" sheet="1" objects="1" scenarios="1"/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</sisl>
</file>

<file path=customXml/itemProps1.xml><?xml version="1.0" encoding="utf-8"?>
<ds:datastoreItem xmlns:ds="http://schemas.openxmlformats.org/officeDocument/2006/customXml" ds:itemID="{6792753F-DD4D-4CF5-AFCB-7A30FD534A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D2E0F-8A0E-42AA-BE23-B20C64D0448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8ce1c85-a318-42ec-bc41-99a813f997e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BEED6B-A46B-4C39-9068-5D5DC69FE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505412-DB87-4396-A322-6527905065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Directions</vt:lpstr>
      <vt:lpstr>Validations</vt:lpstr>
      <vt:lpstr>Settled Claims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Steel, Allan</dc:creator>
  <cp:keywords>Public</cp:keywords>
  <cp:lastModifiedBy>Central Bank of Ireland</cp:lastModifiedBy>
  <dcterms:created xsi:type="dcterms:W3CDTF">2020-01-17T14:27:35Z</dcterms:created>
  <dcterms:modified xsi:type="dcterms:W3CDTF">2025-06-27T10:41:42Z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ac142fcc-ba90-4113-b913-10dc905f9171</vt:lpwstr>
  </property>
  <property fmtid="{D5CDD505-2E9C-101B-9397-08002B2CF9AE}" pid="3" name="bjSaver">
    <vt:lpwstr>Lf3nRhR8rpU3DYe9p1UvkLcJ/bXBPqjG</vt:lpwstr>
  </property>
  <property fmtid="{D5CDD505-2E9C-101B-9397-08002B2CF9AE}" pid="4" name="ContentTypeId">
    <vt:lpwstr>0x01010024F991ABBFFA054EA465E12AB89C9489</vt:lpwstr>
  </property>
  <property fmtid="{D5CDD505-2E9C-101B-9397-08002B2CF9AE}" pid="5" name="bjClsUserRVM">
    <vt:lpwstr>[]</vt:lpwstr>
  </property>
  <property fmtid="{D5CDD505-2E9C-101B-9397-08002B2CF9AE}" pid="6" name="_AdHocReviewCycleID">
    <vt:i4>6845670</vt:i4>
  </property>
  <property fmtid="{D5CDD505-2E9C-101B-9397-08002B2CF9AE}" pid="7" name="_NewReviewCycle">
    <vt:lpwstr/>
  </property>
  <property fmtid="{D5CDD505-2E9C-101B-9397-08002B2CF9AE}" pid="8" name="_EmailSubject">
    <vt:lpwstr>Update NCID web pages - State Supports</vt:lpwstr>
  </property>
  <property fmtid="{D5CDD505-2E9C-101B-9397-08002B2CF9AE}" pid="9" name="_AuthorEmail">
    <vt:lpwstr>NCID@centralbank.ie</vt:lpwstr>
  </property>
  <property fmtid="{D5CDD505-2E9C-101B-9397-08002B2CF9AE}" pid="10" name="_AuthorEmailDisplayName">
    <vt:lpwstr>NCID</vt:lpwstr>
  </property>
  <property fmtid="{D5CDD505-2E9C-101B-9397-08002B2CF9AE}" pid="11" name="_ReviewingToolsShownOnce">
    <vt:lpwstr/>
  </property>
  <property fmtid="{D5CDD505-2E9C-101B-9397-08002B2CF9AE}" pid="12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3" name="bjDocumentLabelXML-0">
    <vt:lpwstr>ames.com/2008/01/sie/internal/label"&gt;&lt;element uid="33ed6465-8d2f-4fab-bbbc-787e2c148707" value="" /&gt;&lt;/sisl&gt;</vt:lpwstr>
  </property>
  <property fmtid="{D5CDD505-2E9C-101B-9397-08002B2CF9AE}" pid="14" name="bjDocumentSecurityLabel">
    <vt:lpwstr>Public</vt:lpwstr>
  </property>
  <property fmtid="{D5CDD505-2E9C-101B-9397-08002B2CF9AE}" pid="15" name="bjLeftHeaderLabel-first">
    <vt:lpwstr>&amp;"Times New Roman,Regular"&amp;12&amp;K000000Central Bank of Ireland - PUBLIC</vt:lpwstr>
  </property>
  <property fmtid="{D5CDD505-2E9C-101B-9397-08002B2CF9AE}" pid="16" name="bjLeftHeaderLabel-even">
    <vt:lpwstr>&amp;"Times New Roman,Regular"&amp;12&amp;K000000Central Bank of Ireland - PUBLIC</vt:lpwstr>
  </property>
  <property fmtid="{D5CDD505-2E9C-101B-9397-08002B2CF9AE}" pid="17" name="bjLeftHeaderLabel">
    <vt:lpwstr>&amp;"Times New Roman,Regular"&amp;12&amp;K000000Central Bank of Ireland - PUBLIC</vt:lpwstr>
  </property>
</Properties>
</file>